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Marzo\"/>
    </mc:Choice>
  </mc:AlternateContent>
  <xr:revisionPtr revIDLastSave="0" documentId="13_ncr:1_{3908F606-6D65-423C-9A80-3C12309C132A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25" l="1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C12" i="27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<sst xmlns="http://schemas.openxmlformats.org/spreadsheetml/2006/main" count="978" uniqueCount="229">
  <si>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</si>
  <si>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</si>
  <si>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</si>
  <si>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</si>
  <si>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</si>
  <si>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</si>
  <si>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</si>
  <si>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</si>
  <si>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</si>
  <si>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</si>
  <si>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</si>
  <si>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</si>
  <si>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</si>
  <si>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</si>
  <si>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</si>
  <si>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</si>
  <si>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</si>
  <si>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</si>
  <si>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</si>
  <si>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</si>
  <si>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</si>
  <si>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</si>
  <si>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</si>
  <si>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</si>
  <si>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</si>
  <si>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</si>
  <si>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</si>
  <si>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</si>
  <si>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</si>
  <si>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</si>
  <si>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</si>
  <si>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</si>
  <si>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</si>
  <si>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</si>
  <si>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</si>
  <si>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</si>
  <si>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</si>
  <si>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</si>
  <si>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</si>
  <si>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</si>
  <si>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</si>
  <si>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</si>
  <si>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</si>
  <si>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</si>
  <si>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</si>
  <si>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</si>
  <si>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</si>
  <si>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</si>
  <si>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</si>
  <si>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</si>
  <si>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</si>
  <si>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</si>
  <si>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</si>
  <si>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</si>
  <si>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</si>
  <si>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</si>
  <si>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</si>
  <si>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</si>
  <si>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</si>
  <si>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</si>
  <si>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</si>
  <si>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</si>
  <si>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</si>
  <si>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</si>
  <si>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</si>
  <si>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</si>
  <si>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</si>
  <si>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</si>
  <si>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</si>
  <si>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</si>
  <si>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</si>
  <si>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</si>
  <si>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</si>
  <si>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</si>
  <si>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</si>
  <si>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</si>
  <si>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</si>
  <si>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</si>
  <si>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</si>
  <si>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</si>
  <si>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</si>
  <si>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</si>
  <si>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</si>
  <si>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</si>
  <si>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</si>
  <si>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</si>
  <si>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</si>
  <si>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</si>
  <si>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</si>
  <si>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</si>
  <si>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</si>
  <si>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</si>
  <si>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</si>
  <si>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</si>
  <si>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</si>
  <si>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</si>
  <si>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</si>
  <si>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</si>
  <si>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</si>
  <si>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</si>
  <si>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</si>
  <si>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</si>
  <si>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</si>
  <si>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</si>
  <si>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</si>
  <si>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</si>
  <si>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</si>
  <si>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</si>
  <si>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</si>
  <si>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</si>
  <si>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</si>
  <si>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</si>
  <si>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</si>
  <si>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</si>
  <si>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</si>
  <si>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</si>
  <si>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</si>
  <si>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</si>
  <si>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</si>
  <si>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</si>
  <si>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</si>
  <si>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</si>
  <si>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</si>
  <si>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</si>
  <si>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</si>
  <si>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</si>
  <si>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</si>
  <si>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</si>
  <si>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</si>
  <si>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</si>
  <si>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</si>
  <si>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</si>
  <si>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</si>
  <si>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</si>
  <si>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</si>
  <si>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</si>
  <si>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</si>
  <si>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</si>
  <si>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</si>
  <si>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</si>
  <si>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</si>
  <si>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</si>
  <si>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</si>
  <si>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</si>
  <si>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</si>
  <si>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</si>
  <si>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</si>
  <si>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</si>
  <si>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</si>
  <si>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</si>
  <si>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</si>
  <si>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</si>
  <si>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</si>
  <si>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</si>
  <si>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</si>
  <si>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</si>
  <si>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</si>
  <si>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</si>
  <si>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</si>
  <si>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</si>
  <si>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</si>
  <si>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</si>
  <si>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</si>
  <si>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</si>
  <si>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</si>
  <si>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</si>
  <si>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</si>
  <si>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</si>
  <si>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</si>
  <si>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</si>
  <si>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</si>
  <si>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</si>
  <si>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</si>
  <si>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</si>
  <si>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</si>
  <si>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</si>
  <si>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</si>
  <si>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</si>
  <si>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</si>
  <si>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</si>
  <si>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</si>
  <si>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</si>
  <si>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</si>
  <si>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</si>
  <si>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</si>
  <si>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</si>
  <si>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</si>
  <si>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</si>
  <si>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</si>
  <si>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</si>
  <si>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</si>
  <si>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</si>
  <si>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</si>
  <si>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</si>
  <si>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</si>
  <si>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</si>
  <si>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</si>
  <si>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</si>
  <si>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</si>
  <si>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</si>
  <si>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</si>
  <si>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</si>
  <si>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</si>
  <si>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</si>
  <si>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</si>
  <si>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</si>
  <si>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</si>
  <si>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</si>
  <si>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</si>
  <si>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</si>
  <si>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</si>
  <si>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</si>
  <si>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</si>
  <si>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</si>
  <si>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</si>
  <si>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</si>
  <si>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42 pensiones de las que no consta el género</t>
    </r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</si>
  <si>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</si>
  <si>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t>PENSIONES CONTRIBUTIVAS EN VIGOR A 1 DE MARZO DE 2026</t>
  </si>
  <si>
    <t>FEBRERO 2026</t>
  </si>
  <si>
    <t>Datos a 1 de Marzo de 2026</t>
  </si>
  <si>
    <t xml:space="preserve">  1 de marzo de 2026</t>
  </si>
  <si>
    <t>Febrero 2026</t>
  </si>
  <si>
    <r>
      <t xml:space="preserve">Febrero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</si>
  <si>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Febrero 2025</t>
    </r>
  </si>
  <si>
    <t>Datos a 01 de marzo de 2026</t>
  </si>
  <si>
    <t>PENSIONISTAS DEL SISTEMA DE SEGURIDAD SOCIAL  A 1 DE MARZO DE 2026</t>
  </si>
  <si>
    <t>años</t>
  </si>
  <si>
    <t>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</si>
</sst>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9" formatCode="_-* #,##0_-;\-* #,##0_-;_-* &quot;-&quot;??_-;_-@_-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0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179" fontId="52" fillId="0" borderId="0" xfId="239" applyNumberFormat="1" applyFont="1"/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0.46739999999999998</c:v>
                </c:pt>
                <c:pt idx="1">
                  <c:v>0.1125</c:v>
                </c:pt>
                <c:pt idx="2">
                  <c:v>0.26319999999999999</c:v>
                </c:pt>
                <c:pt idx="3">
                  <c:v>0.157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1079933</c:v>
                </c:pt>
                <c:pt idx="1">
                  <c:v>333764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6571663</c:v>
                </c:pt>
                <c:pt idx="1">
                  <c:v>1474179</c:v>
                </c:pt>
                <c:pt idx="2">
                  <c:v>1056017</c:v>
                </c:pt>
                <c:pt idx="3">
                  <c:v>317350</c:v>
                </c:pt>
                <c:pt idx="4">
                  <c:v>46206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4699515</c:v>
                </c:pt>
                <c:pt idx="1" formatCode="#,##0">
                  <c:v>4765859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1564996</c:v>
                </c:pt>
                <c:pt idx="1">
                  <c:v>290716</c:v>
                </c:pt>
                <c:pt idx="2">
                  <c:v>273813</c:v>
                </c:pt>
                <c:pt idx="3">
                  <c:v>191979</c:v>
                </c:pt>
                <c:pt idx="4">
                  <c:v>352361</c:v>
                </c:pt>
                <c:pt idx="5">
                  <c:v>135333</c:v>
                </c:pt>
                <c:pt idx="6">
                  <c:v>584858</c:v>
                </c:pt>
                <c:pt idx="7">
                  <c:v>384313</c:v>
                </c:pt>
                <c:pt idx="8">
                  <c:v>1601590</c:v>
                </c:pt>
                <c:pt idx="9">
                  <c:v>970366</c:v>
                </c:pt>
                <c:pt idx="10">
                  <c:v>229776</c:v>
                </c:pt>
                <c:pt idx="11">
                  <c:v>698886</c:v>
                </c:pt>
                <c:pt idx="12">
                  <c:v>1185720</c:v>
                </c:pt>
                <c:pt idx="13">
                  <c:v>246249</c:v>
                </c:pt>
                <c:pt idx="14">
                  <c:v>136131</c:v>
                </c:pt>
                <c:pt idx="15">
                  <c:v>531726</c:v>
                </c:pt>
                <c:pt idx="16">
                  <c:v>68821</c:v>
                </c:pt>
                <c:pt idx="17">
                  <c:v>9037</c:v>
                </c:pt>
                <c:pt idx="18">
                  <c:v>8744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Marzo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10.463.537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14.307.665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1.367,38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1.568,46 €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9.465.415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MARZO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N32"/>
  <sheetViews>
    <sheetView showGridLines="0" showRowColHeaders="0" workbookViewId="0">
      <selection activeCell="E11" sqref="E11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7" customFormat="1" ht="55.5" customHeight="1">
      <c r="C5" s="514"/>
      <c r="D5" s="515"/>
      <c r="E5" s="515"/>
      <c r="F5" s="516"/>
      <c r="G5" s="515"/>
      <c r="H5" s="65"/>
      <c r="I5" s="515"/>
      <c r="J5" s="515"/>
      <c r="K5" s="515"/>
      <c r="L5" s="515"/>
      <c r="M5" s="517"/>
      <c r="N5" s="515"/>
    </row>
    <row r="6" spans="3:14" s="487" customFormat="1" ht="55.5" customHeight="1">
      <c r="C6" s="518"/>
      <c r="D6" s="515"/>
      <c r="E6" s="515"/>
      <c r="F6" s="516"/>
      <c r="G6" s="515"/>
      <c r="H6" s="65"/>
      <c r="I6" s="515"/>
      <c r="J6" s="515"/>
      <c r="K6" s="515"/>
      <c r="L6" s="515"/>
      <c r="M6" s="517"/>
      <c r="N6" s="515"/>
    </row>
    <row r="7" spans="3:14" ht="20.100000000000001" customHeight="1">
      <c r="C7" s="513" t="s">
        <v>131</v>
      </c>
      <c r="D7" s="489">
        <f>'Distrib - regím. Altas nuevas'!$E$16</f>
        <v>1060220</v>
      </c>
      <c r="E7" s="489">
        <f>'Clase, género y edad'!$I$8</f>
        <v>1060220</v>
      </c>
      <c r="F7" s="489">
        <f>'Nº pens. por clases'!K37</f>
        <v>1060220</v>
      </c>
      <c r="G7" s="489">
        <f>'Número pensiones (IP-J-V)'!$D$90</f>
        <v>1060220</v>
      </c>
      <c r="H7" s="66">
        <f>D7</f>
        <v>1060220</v>
      </c>
      <c r="I7" s="489">
        <f>'Distrib - regím. Altas nuevas'!$G$16</f>
        <v>1329844</v>
      </c>
      <c r="J7" s="489">
        <f>'Importe €'!K37</f>
        <v>1329844</v>
      </c>
      <c r="K7" s="490">
        <f>'Distrib - regím. Altas nuevas'!$I$16</f>
        <v>1254.31</v>
      </c>
      <c r="L7" s="490">
        <f>'Clase, género y edad'!$J$8</f>
        <v>1254.31</v>
      </c>
      <c r="M7" s="490">
        <f>'P. Media €'!$K$37</f>
        <v>1254.31</v>
      </c>
      <c r="N7" s="490">
        <f>'Número pensiones (IP-J-V)'!$E$90</f>
        <v>1254.31</v>
      </c>
    </row>
    <row r="8" spans="3:14" ht="20.100000000000001" customHeight="1">
      <c r="C8" s="513" t="s">
        <v>49</v>
      </c>
      <c r="D8" s="489">
        <f>'Distrib - regím. Altas nuevas'!$K$16</f>
        <v>6678169</v>
      </c>
      <c r="E8" s="489">
        <f>'Clase, género y edad'!$C$33</f>
        <v>6678169</v>
      </c>
      <c r="F8" s="489">
        <f>'Nº pens. por clases'!L37</f>
        <v>6678169</v>
      </c>
      <c r="G8" s="489">
        <f>'Número pensiones (IP-J-V)'!$F$90</f>
        <v>6678169</v>
      </c>
      <c r="H8" s="66">
        <f t="shared" ref="H8:H12" si="0">D8</f>
        <v>6678169</v>
      </c>
      <c r="I8" s="489">
        <f>'Distrib - regím. Altas nuevas'!$M$16</f>
        <v>10474414</v>
      </c>
      <c r="J8" s="489">
        <f>'Importe €'!L37</f>
        <v>10474414</v>
      </c>
      <c r="K8" s="490">
        <f>'Distrib - regím. Altas nuevas'!$O$16</f>
        <v>1568.46</v>
      </c>
      <c r="L8" s="490">
        <f>'Clase, género y edad'!$D$33</f>
        <v>1568.46</v>
      </c>
      <c r="M8" s="490">
        <f>'P. Media €'!$L$37</f>
        <v>1568.46</v>
      </c>
      <c r="N8" s="490">
        <f>'Número pensiones (IP-J-V)'!$G$90</f>
        <v>1568.46</v>
      </c>
    </row>
    <row r="9" spans="3:14" ht="20.100000000000001" customHeight="1">
      <c r="C9" s="513" t="s">
        <v>50</v>
      </c>
      <c r="D9" s="489">
        <f>'Distrib - regím. Altas nuevas'!$Q$16</f>
        <v>2342783</v>
      </c>
      <c r="E9" s="489">
        <f>'Clase, género y edad'!$I$33</f>
        <v>2342783</v>
      </c>
      <c r="F9" s="489">
        <f>'Nº pens. por clases'!M37</f>
        <v>2342783</v>
      </c>
      <c r="G9" s="489">
        <f>'Número pensiones (IP-J-V)'!$H$90</f>
        <v>2342783</v>
      </c>
      <c r="H9" s="66">
        <f t="shared" si="0"/>
        <v>2342783</v>
      </c>
      <c r="I9" s="489">
        <f>'Distrib - regím. Altas nuevas'!$S$16</f>
        <v>2280397</v>
      </c>
      <c r="J9" s="489">
        <f>'Importe €'!M37</f>
        <v>2280397</v>
      </c>
      <c r="K9" s="490">
        <f>'Distrib - regím. Altas nuevas'!$U$16</f>
        <v>973.37</v>
      </c>
      <c r="L9" s="490">
        <f>'Clase, género y edad'!$J$33</f>
        <v>973.37</v>
      </c>
      <c r="M9" s="490">
        <f>'P. Media €'!$M$37</f>
        <v>973.37</v>
      </c>
      <c r="N9" s="490">
        <f>'Número pensiones (IP-J-V)'!$I$90</f>
        <v>973.37</v>
      </c>
    </row>
    <row r="10" spans="3:14" ht="20.100000000000001" customHeight="1">
      <c r="C10" s="513" t="s">
        <v>104</v>
      </c>
      <c r="D10" s="489">
        <f>'Distrib - regím. Altas nuevas'!$E$32</f>
        <v>335681</v>
      </c>
      <c r="E10" s="489">
        <f>'Clase, género y edad'!$C$58</f>
        <v>335681</v>
      </c>
      <c r="F10" s="489">
        <f>'Nº pens. por clases'!N37</f>
        <v>335681</v>
      </c>
      <c r="G10" s="489">
        <f>'Número pensiones (O-FM)'!$D$90</f>
        <v>335681</v>
      </c>
      <c r="H10" s="66">
        <f t="shared" si="0"/>
        <v>335681</v>
      </c>
      <c r="I10" s="489">
        <f>'Distrib - regím. Altas nuevas'!$G$32</f>
        <v>184700</v>
      </c>
      <c r="J10" s="489">
        <f>'Importe €'!N37</f>
        <v>184700</v>
      </c>
      <c r="K10" s="490">
        <f>'Distrib - regím. Altas nuevas'!$I$32</f>
        <v>550.22</v>
      </c>
      <c r="L10" s="490">
        <f>'Clase, género y edad'!$D$58</f>
        <v>550.22</v>
      </c>
      <c r="M10" s="490">
        <f>'P. Media €'!$N$37</f>
        <v>550.22</v>
      </c>
      <c r="N10" s="490">
        <f>'Número pensiones (O-FM)'!$E$90</f>
        <v>550.22</v>
      </c>
    </row>
    <row r="11" spans="3:14" ht="20.100000000000001" customHeight="1">
      <c r="C11" s="513" t="s">
        <v>105</v>
      </c>
      <c r="D11" s="489">
        <f>'Distrib - regím. Altas nuevas'!$K$32</f>
        <v>46684</v>
      </c>
      <c r="E11" s="489">
        <f>'Clase, género y edad'!$I$58</f>
        <v>46684</v>
      </c>
      <c r="F11" s="489">
        <f>'Nº pens. por clases'!O37</f>
        <v>46684</v>
      </c>
      <c r="G11" s="489">
        <f>'Número pensiones (O-FM)'!$F$90</f>
        <v>46684</v>
      </c>
      <c r="H11" s="66">
        <f t="shared" si="0"/>
        <v>46684</v>
      </c>
      <c r="I11" s="489">
        <f>'Distrib - regím. Altas nuevas'!$M$32</f>
        <v>38310</v>
      </c>
      <c r="J11" s="489">
        <f>'Importe €'!O37</f>
        <v>38310</v>
      </c>
      <c r="K11" s="490">
        <f>'Distrib - regím. Altas nuevas'!$O$32</f>
        <v>820.63</v>
      </c>
      <c r="L11" s="490">
        <f>'Clase, género y edad'!$J$58</f>
        <v>820.63</v>
      </c>
      <c r="M11" s="490">
        <f>'P. Media €'!$O$37</f>
        <v>820.63</v>
      </c>
      <c r="N11" s="490">
        <f>'Número pensiones (O-FM)'!$G$90</f>
        <v>820.63</v>
      </c>
    </row>
    <row r="12" spans="3:14" ht="20.100000000000001" customHeight="1">
      <c r="C12" s="513" t="s">
        <v>143</v>
      </c>
      <c r="D12" s="489">
        <f>'Distrib - regím. Altas nuevas'!$Q$32</f>
        <v>10463537</v>
      </c>
      <c r="E12" s="489">
        <f>'Clase, género y edad'!$C$8</f>
        <v>10463537</v>
      </c>
      <c r="F12" s="489">
        <f>'Nº pens. por clases'!P37</f>
        <v>10463537</v>
      </c>
      <c r="G12" s="489">
        <f>'Número pensiones (O-FM)'!$H$90</f>
        <v>10463537</v>
      </c>
      <c r="H12" s="66">
        <f t="shared" si="0"/>
        <v>10463537</v>
      </c>
      <c r="I12" s="489">
        <f>'Distrib - regím. Altas nuevas'!$S$32</f>
        <v>14307665</v>
      </c>
      <c r="J12" s="489">
        <f>'Importe €'!P37</f>
        <v>14307665</v>
      </c>
      <c r="K12" s="490">
        <f>'Distrib - regím. Altas nuevas'!$U$32</f>
        <v>1367.38</v>
      </c>
      <c r="L12" s="490">
        <f>'Clase, género y edad'!$D$8</f>
        <v>1367.38</v>
      </c>
      <c r="M12" s="490">
        <f>'P. Media €'!$P$37</f>
        <v>1367.38</v>
      </c>
      <c r="N12" s="490">
        <f>'Número pensiones (O-FM)'!$I$90</f>
        <v>1367.38</v>
      </c>
    </row>
    <row r="13" spans="3:14">
      <c r="C13" s="250"/>
      <c r="D13" s="250"/>
      <c r="E13" s="250"/>
      <c r="F13" s="488"/>
      <c r="G13" s="250"/>
    </row>
    <row r="14" spans="3:14">
      <c r="C14" s="250"/>
      <c r="D14" s="250"/>
      <c r="E14" s="250"/>
      <c r="F14" s="488"/>
      <c r="G14" s="250"/>
    </row>
    <row r="15" spans="3:14" s="487" customFormat="1" ht="18.75">
      <c r="C15" s="522"/>
    </row>
    <row r="16" spans="3:14">
      <c r="C16" s="523"/>
    </row>
    <row r="17" spans="3:8">
      <c r="C17" s="522"/>
      <c r="H17" s="66">
        <f t="shared" ref="H17:H22" si="1">I7</f>
        <v>1329844</v>
      </c>
    </row>
    <row r="18" spans="3:8">
      <c r="C18" s="523"/>
      <c r="H18" s="66">
        <f t="shared" si="1"/>
        <v>10474414</v>
      </c>
    </row>
    <row r="19" spans="3:8">
      <c r="C19" s="522"/>
      <c r="H19" s="66">
        <f t="shared" si="1"/>
        <v>2280397</v>
      </c>
    </row>
    <row r="20" spans="3:8">
      <c r="C20" s="523"/>
      <c r="H20" s="66">
        <f t="shared" si="1"/>
        <v>184700</v>
      </c>
    </row>
    <row r="21" spans="3:8">
      <c r="C21" s="522"/>
      <c r="H21" s="66">
        <f t="shared" si="1"/>
        <v>38310</v>
      </c>
    </row>
    <row r="22" spans="3:8">
      <c r="C22" s="523"/>
      <c r="H22" s="66">
        <f t="shared" si="1"/>
        <v>14307665</v>
      </c>
    </row>
    <row r="23" spans="3:8">
      <c r="C23" s="522"/>
      <c r="D23" s="250"/>
      <c r="E23" s="250"/>
      <c r="F23" s="488"/>
      <c r="G23" s="250"/>
    </row>
    <row r="24" spans="3:8">
      <c r="C24" s="523"/>
      <c r="D24" s="250"/>
      <c r="E24" s="250"/>
      <c r="F24" s="488"/>
      <c r="G24" s="250"/>
    </row>
    <row r="25" spans="3:8" s="487" customFormat="1" ht="18.75"/>
    <row r="26" spans="3:8">
      <c r="D26" s="522"/>
    </row>
    <row r="27" spans="3:8">
      <c r="D27" s="523"/>
      <c r="H27" s="486">
        <f t="shared" ref="H27:H32" si="2">K7</f>
        <v>1254.31</v>
      </c>
    </row>
    <row r="28" spans="3:8">
      <c r="H28" s="486">
        <f t="shared" si="2"/>
        <v>1568.46</v>
      </c>
    </row>
    <row r="29" spans="3:8">
      <c r="H29" s="486">
        <f t="shared" si="2"/>
        <v>973.37</v>
      </c>
    </row>
    <row r="30" spans="3:8">
      <c r="H30" s="486">
        <f t="shared" si="2"/>
        <v>550.22</v>
      </c>
    </row>
    <row r="31" spans="3:8">
      <c r="H31" s="486">
        <f t="shared" si="2"/>
        <v>820.63</v>
      </c>
    </row>
    <row r="32" spans="3:8">
      <c r="H32" s="486">
        <f t="shared" si="2"/>
        <v>1367.38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27" activePane="bottomLeft" state="frozen"/>
      <selection activeCell="D30" sqref="D30"/>
      <selection pane="bottomLeft" activeCell="L50" sqref="L50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7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8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20"/>
      <c r="K23" s="520"/>
      <c r="L23" s="520"/>
      <c r="M23" s="520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20"/>
      <c r="K24" s="520"/>
      <c r="L24" s="520"/>
      <c r="M24" s="520"/>
    </row>
    <row r="25" spans="2:13" ht="18" customHeight="1">
      <c r="B25" s="189" t="s">
        <v>222</v>
      </c>
      <c r="C25" s="77">
        <f>'Distrib - regím. Altas nuevas'!$I$42</f>
        <v>1194.21</v>
      </c>
      <c r="D25" s="77">
        <f>'Distrib - regím. Altas nuevas'!$I$44</f>
        <v>1856.15</v>
      </c>
      <c r="E25" s="77">
        <f>'Distrib - regím. Altas nuevas'!$O$42</f>
        <v>1168.77</v>
      </c>
      <c r="F25" s="77">
        <f>'Distrib - regím. Altas nuevas'!$O$44</f>
        <v>1726.31</v>
      </c>
    </row>
    <row r="26" spans="2:13">
      <c r="J26" s="74"/>
      <c r="K26" s="74"/>
      <c r="L26" s="74"/>
      <c r="M26" s="74"/>
    </row>
    <row r="27" spans="2:13">
      <c r="B27" s="418" t="s">
        <v>125</v>
      </c>
      <c r="C27" s="419"/>
      <c r="D27" s="419"/>
      <c r="E27" s="419"/>
      <c r="F27" s="419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223</v>
      </c>
      <c r="C46" s="80">
        <f>C25/C53-1</f>
        <v>4.1000000000000002E-2</v>
      </c>
      <c r="D46" s="80">
        <f>D25/D53-1</f>
        <v>5.3800000000000001E-2</v>
      </c>
      <c r="E46" s="80">
        <f>E25/E53-1</f>
        <v>4.41E-2</v>
      </c>
      <c r="F46" s="80">
        <f>F25/F53-1</f>
        <v>4.3200000000000002E-2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217</v>
      </c>
    </row>
    <row r="50" spans="1:9" ht="23.85" customHeight="1">
      <c r="B50" t="s">
        <v>224</v>
      </c>
    </row>
    <row r="51" spans="1:9" ht="35.65" customHeight="1">
      <c r="A51" s="346"/>
      <c r="B51" s="295"/>
      <c r="C51" s="295" t="s">
        <v>148</v>
      </c>
      <c r="D51" s="295"/>
      <c r="E51" s="295" t="s">
        <v>149</v>
      </c>
      <c r="F51" s="296"/>
      <c r="G51" s="296"/>
      <c r="H51" s="410"/>
      <c r="I51" s="420"/>
    </row>
    <row r="52" spans="1:9">
      <c r="A52" s="346"/>
      <c r="B52" s="295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10"/>
      <c r="I52" s="420"/>
    </row>
    <row r="53" spans="1:9" ht="21.4" customHeight="1">
      <c r="A53" s="346"/>
      <c r="B53" s="295"/>
      <c r="C53" s="446">
        <v>1147.17</v>
      </c>
      <c r="D53" s="446">
        <v>1761.46</v>
      </c>
      <c r="E53" s="295">
        <v>1119.43</v>
      </c>
      <c r="F53" s="447">
        <v>1654.76</v>
      </c>
      <c r="G53" s="296"/>
      <c r="H53" s="410"/>
      <c r="I53" s="420"/>
    </row>
    <row r="54" spans="1:9" ht="19.7" customHeight="1">
      <c r="A54" s="346"/>
      <c r="B54" s="295"/>
      <c r="C54" s="295"/>
      <c r="D54" s="295"/>
      <c r="E54" s="295"/>
      <c r="F54" s="296"/>
      <c r="G54" s="409"/>
      <c r="H54" s="410"/>
      <c r="I54" s="420"/>
    </row>
    <row r="55" spans="1:9">
      <c r="A55" s="346"/>
      <c r="B55" s="408"/>
      <c r="C55" s="408"/>
      <c r="D55" s="408"/>
      <c r="E55" s="408"/>
      <c r="F55" s="409"/>
      <c r="G55" s="409"/>
      <c r="H55" s="410"/>
      <c r="I55" s="420"/>
    </row>
    <row r="56" spans="1:9">
      <c r="A56" s="346"/>
      <c r="B56" s="409"/>
      <c r="C56" s="409"/>
      <c r="D56" s="409"/>
      <c r="E56" s="409"/>
      <c r="F56" s="409"/>
      <c r="G56" s="409"/>
      <c r="H56" s="421"/>
      <c r="I56" s="420"/>
    </row>
    <row r="57" spans="1:9">
      <c r="A57" s="346"/>
      <c r="B57" s="409"/>
      <c r="C57" s="409"/>
      <c r="D57" s="409"/>
      <c r="E57" s="409"/>
      <c r="F57" s="409"/>
      <c r="G57" s="409"/>
      <c r="H57" s="410"/>
      <c r="I57" s="410"/>
    </row>
    <row r="58" spans="1:9">
      <c r="A58" s="346"/>
      <c r="B58" s="409"/>
      <c r="C58" s="409"/>
      <c r="D58" s="409"/>
      <c r="E58" s="409"/>
      <c r="F58" s="409"/>
      <c r="G58" s="409"/>
      <c r="H58" s="410"/>
      <c r="I58" s="410"/>
    </row>
    <row r="59" spans="1:9">
      <c r="A59" s="346"/>
      <c r="B59" s="409"/>
      <c r="C59" s="409"/>
      <c r="D59" s="409"/>
      <c r="E59" s="409"/>
      <c r="F59" s="409"/>
      <c r="G59" s="409"/>
      <c r="H59" s="410"/>
      <c r="I59" s="410"/>
    </row>
    <row r="60" spans="1:9">
      <c r="A60" s="346"/>
      <c r="B60" s="409"/>
      <c r="C60" s="409"/>
      <c r="D60" s="409"/>
      <c r="E60" s="409"/>
      <c r="F60" s="409"/>
      <c r="G60" s="410"/>
      <c r="H60" s="410"/>
      <c r="I60" s="410"/>
    </row>
    <row r="61" spans="1:9">
      <c r="A61" s="346"/>
      <c r="B61" s="409"/>
      <c r="C61" s="409"/>
      <c r="D61" s="409"/>
      <c r="E61" s="409"/>
      <c r="F61" s="409"/>
      <c r="G61" s="410"/>
      <c r="H61" s="410"/>
      <c r="I61" s="410"/>
    </row>
    <row r="62" spans="1:9">
      <c r="A62" s="334"/>
      <c r="B62" s="410"/>
      <c r="C62" s="409"/>
      <c r="D62" s="409"/>
      <c r="E62" s="409"/>
      <c r="F62" s="409"/>
      <c r="G62" s="334"/>
      <c r="H62" s="210"/>
      <c r="I62" s="210"/>
    </row>
    <row r="63" spans="1:9">
      <c r="B63" s="410"/>
      <c r="C63" s="410"/>
      <c r="D63" s="410"/>
      <c r="E63" s="410"/>
      <c r="F63" s="410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>
    <pageSetUpPr autoPageBreaks="0" fitToPage="1"/>
  </sheetPr>
  <dimension ref="A1:HV129"/>
  <sheetViews>
    <sheetView showGridLines="0" showRowColHeaders="0" showOutlineSymbols="0" zoomScaleNormal="100" workbookViewId="0">
      <pane ySplit="9" topLeftCell="A61" activePane="bottomLeft" state="frozen"/>
      <selection activeCell="K51" sqref="K51"/>
      <selection pane="bottomLeft" activeCell="O72" sqref="O72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91" t="s">
        <v>228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3"/>
      <c r="D6" s="414"/>
      <c r="E6" s="415"/>
      <c r="F6" s="414"/>
      <c r="G6" s="415"/>
      <c r="H6" s="414"/>
      <c r="I6" s="415"/>
    </row>
    <row r="7" spans="1:230" ht="38.1" customHeight="1">
      <c r="A7" s="359"/>
      <c r="B7" s="559" t="s">
        <v>156</v>
      </c>
      <c r="C7" s="561" t="s">
        <v>47</v>
      </c>
      <c r="D7" s="399" t="s">
        <v>48</v>
      </c>
      <c r="E7" s="400"/>
      <c r="F7" s="401" t="s">
        <v>49</v>
      </c>
      <c r="G7" s="402"/>
      <c r="H7" s="492" t="s">
        <v>50</v>
      </c>
      <c r="I7" s="493"/>
    </row>
    <row r="8" spans="1:230" ht="36.75" customHeight="1">
      <c r="A8" s="359"/>
      <c r="B8" s="560"/>
      <c r="C8" s="562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500">
        <v>227792</v>
      </c>
      <c r="E10" s="501">
        <v>1169.53</v>
      </c>
      <c r="F10" s="502">
        <v>1018714</v>
      </c>
      <c r="G10" s="503">
        <v>1426.15</v>
      </c>
      <c r="H10" s="504">
        <v>394748</v>
      </c>
      <c r="I10" s="505">
        <v>905.15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11893</v>
      </c>
      <c r="E11" s="375">
        <v>1163.19</v>
      </c>
      <c r="F11" s="374">
        <v>74547</v>
      </c>
      <c r="G11" s="375">
        <v>1292.72</v>
      </c>
      <c r="H11" s="374">
        <v>29140</v>
      </c>
      <c r="I11" s="375">
        <v>829.5</v>
      </c>
    </row>
    <row r="12" spans="1:230" s="372" customFormat="1" ht="18" customHeight="1">
      <c r="B12" s="367">
        <v>11</v>
      </c>
      <c r="C12" s="373" t="s">
        <v>54</v>
      </c>
      <c r="D12" s="374">
        <v>36912</v>
      </c>
      <c r="E12" s="375">
        <v>1249.43</v>
      </c>
      <c r="F12" s="374">
        <v>130847</v>
      </c>
      <c r="G12" s="375">
        <v>1612.63</v>
      </c>
      <c r="H12" s="374">
        <v>57222</v>
      </c>
      <c r="I12" s="375">
        <v>1018.15</v>
      </c>
    </row>
    <row r="13" spans="1:230" s="372" customFormat="1" ht="18" customHeight="1">
      <c r="B13" s="367">
        <v>14</v>
      </c>
      <c r="C13" s="373" t="s">
        <v>55</v>
      </c>
      <c r="D13" s="374">
        <v>17942</v>
      </c>
      <c r="E13" s="375">
        <v>1108.23</v>
      </c>
      <c r="F13" s="374">
        <v>116354</v>
      </c>
      <c r="G13" s="375">
        <v>1321.91</v>
      </c>
      <c r="H13" s="374">
        <v>42569</v>
      </c>
      <c r="I13" s="375">
        <v>840.3</v>
      </c>
    </row>
    <row r="14" spans="1:230" s="372" customFormat="1" ht="18" customHeight="1">
      <c r="B14" s="367">
        <v>18</v>
      </c>
      <c r="C14" s="373" t="s">
        <v>56</v>
      </c>
      <c r="D14" s="374">
        <v>25249</v>
      </c>
      <c r="E14" s="375">
        <v>1172.98</v>
      </c>
      <c r="F14" s="374">
        <v>126088</v>
      </c>
      <c r="G14" s="375">
        <v>1352.03</v>
      </c>
      <c r="H14" s="374">
        <v>44884</v>
      </c>
      <c r="I14" s="375">
        <v>821.35</v>
      </c>
    </row>
    <row r="15" spans="1:230" s="372" customFormat="1" ht="18" customHeight="1">
      <c r="B15" s="367">
        <v>21</v>
      </c>
      <c r="C15" s="373" t="s">
        <v>57</v>
      </c>
      <c r="D15" s="374">
        <v>14151</v>
      </c>
      <c r="E15" s="375">
        <v>1113.43</v>
      </c>
      <c r="F15" s="374">
        <v>62984</v>
      </c>
      <c r="G15" s="375">
        <v>1454.5</v>
      </c>
      <c r="H15" s="374">
        <v>25166</v>
      </c>
      <c r="I15" s="375">
        <v>926.06</v>
      </c>
    </row>
    <row r="16" spans="1:230" s="372" customFormat="1" ht="18" customHeight="1">
      <c r="B16" s="367">
        <v>23</v>
      </c>
      <c r="C16" s="373" t="s">
        <v>58</v>
      </c>
      <c r="D16" s="374">
        <v>23380</v>
      </c>
      <c r="E16" s="375">
        <v>1099.67</v>
      </c>
      <c r="F16" s="374">
        <v>87717</v>
      </c>
      <c r="G16" s="375">
        <v>1311.19</v>
      </c>
      <c r="H16" s="374">
        <v>35577</v>
      </c>
      <c r="I16" s="375">
        <v>866.34</v>
      </c>
    </row>
    <row r="17" spans="1:230" s="372" customFormat="1" ht="18" customHeight="1">
      <c r="B17" s="367">
        <v>29</v>
      </c>
      <c r="C17" s="373" t="s">
        <v>59</v>
      </c>
      <c r="D17" s="374">
        <v>33341</v>
      </c>
      <c r="E17" s="375">
        <v>1230.82</v>
      </c>
      <c r="F17" s="374">
        <v>183444</v>
      </c>
      <c r="G17" s="375">
        <v>1434.84</v>
      </c>
      <c r="H17" s="374">
        <v>67896</v>
      </c>
      <c r="I17" s="375">
        <v>901.91</v>
      </c>
    </row>
    <row r="18" spans="1:230" s="372" customFormat="1" ht="18" customHeight="1">
      <c r="B18" s="367">
        <v>41</v>
      </c>
      <c r="C18" s="373" t="s">
        <v>60</v>
      </c>
      <c r="D18" s="374">
        <v>64924</v>
      </c>
      <c r="E18" s="375">
        <v>1146.79</v>
      </c>
      <c r="F18" s="374">
        <v>236733</v>
      </c>
      <c r="G18" s="375">
        <v>1484.11</v>
      </c>
      <c r="H18" s="374">
        <v>92294</v>
      </c>
      <c r="I18" s="375">
        <v>941.29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500">
        <v>23108</v>
      </c>
      <c r="E20" s="501">
        <v>1307.98</v>
      </c>
      <c r="F20" s="502">
        <v>214652</v>
      </c>
      <c r="G20" s="503">
        <v>1639.79</v>
      </c>
      <c r="H20" s="504">
        <v>72123</v>
      </c>
      <c r="I20" s="505">
        <v>1023.47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4999</v>
      </c>
      <c r="E21" s="375">
        <v>1202.1600000000001</v>
      </c>
      <c r="F21" s="374">
        <v>36128</v>
      </c>
      <c r="G21" s="375">
        <v>1503.35</v>
      </c>
      <c r="H21" s="374">
        <v>12715</v>
      </c>
      <c r="I21" s="375">
        <v>950.85</v>
      </c>
    </row>
    <row r="22" spans="1:230" s="372" customFormat="1" ht="18" customHeight="1">
      <c r="B22" s="367">
        <v>40</v>
      </c>
      <c r="C22" s="373" t="s">
        <v>63</v>
      </c>
      <c r="D22" s="374">
        <v>3671</v>
      </c>
      <c r="E22" s="375">
        <v>1187.23</v>
      </c>
      <c r="F22" s="374">
        <v>23742</v>
      </c>
      <c r="G22" s="375">
        <v>1522.65</v>
      </c>
      <c r="H22" s="374">
        <v>7918</v>
      </c>
      <c r="I22" s="375">
        <v>936.34</v>
      </c>
    </row>
    <row r="23" spans="1:230" s="372" customFormat="1" ht="18" customHeight="1">
      <c r="B23" s="367">
        <v>50</v>
      </c>
      <c r="C23" s="373" t="s">
        <v>64</v>
      </c>
      <c r="D23" s="374">
        <v>14438</v>
      </c>
      <c r="E23" s="375">
        <v>1375.32</v>
      </c>
      <c r="F23" s="374">
        <v>154782</v>
      </c>
      <c r="G23" s="375">
        <v>1689.61</v>
      </c>
      <c r="H23" s="374">
        <v>51490</v>
      </c>
      <c r="I23" s="375">
        <v>1054.8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500">
        <v>28701</v>
      </c>
      <c r="E25" s="501">
        <v>1409.68</v>
      </c>
      <c r="F25" s="502">
        <v>187922</v>
      </c>
      <c r="G25" s="503">
        <v>1835.89</v>
      </c>
      <c r="H25" s="504">
        <v>75746</v>
      </c>
      <c r="I25" s="505">
        <v>1110.67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500">
        <v>18710</v>
      </c>
      <c r="E27" s="501">
        <v>1187.28</v>
      </c>
      <c r="F27" s="502">
        <v>145035</v>
      </c>
      <c r="G27" s="503">
        <v>1446.48</v>
      </c>
      <c r="H27" s="504">
        <v>45650</v>
      </c>
      <c r="I27" s="505">
        <v>878.22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500">
        <v>61412</v>
      </c>
      <c r="E29" s="501">
        <v>1198.67</v>
      </c>
      <c r="F29" s="502">
        <v>214940</v>
      </c>
      <c r="G29" s="503">
        <v>1451.27</v>
      </c>
      <c r="H29" s="504">
        <v>83783</v>
      </c>
      <c r="I29" s="505">
        <v>918.08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34360</v>
      </c>
      <c r="E30" s="375">
        <v>1255.6099999999999</v>
      </c>
      <c r="F30" s="374">
        <v>111536</v>
      </c>
      <c r="G30" s="375">
        <v>1471.85</v>
      </c>
      <c r="H30" s="374">
        <v>43319</v>
      </c>
      <c r="I30" s="375">
        <v>926.36</v>
      </c>
    </row>
    <row r="31" spans="1:230" s="372" customFormat="1" ht="18" customHeight="1">
      <c r="B31" s="367">
        <v>38</v>
      </c>
      <c r="C31" s="373" t="s">
        <v>68</v>
      </c>
      <c r="D31" s="374">
        <v>27052</v>
      </c>
      <c r="E31" s="375">
        <v>1126.3399999999999</v>
      </c>
      <c r="F31" s="374">
        <v>103404</v>
      </c>
      <c r="G31" s="375">
        <v>1429.06</v>
      </c>
      <c r="H31" s="374">
        <v>40464</v>
      </c>
      <c r="I31" s="375">
        <v>909.22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500">
        <v>14252</v>
      </c>
      <c r="E33" s="501">
        <v>1303.52</v>
      </c>
      <c r="F33" s="502">
        <v>94716</v>
      </c>
      <c r="G33" s="503">
        <v>1655.7</v>
      </c>
      <c r="H33" s="504">
        <v>34736</v>
      </c>
      <c r="I33" s="505">
        <v>1025.76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500">
        <v>51591</v>
      </c>
      <c r="E35" s="501">
        <v>1245.53</v>
      </c>
      <c r="F35" s="502">
        <v>416728</v>
      </c>
      <c r="G35" s="503">
        <v>1563.92</v>
      </c>
      <c r="H35" s="504">
        <v>146986</v>
      </c>
      <c r="I35" s="505">
        <v>977.16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3586</v>
      </c>
      <c r="E36" s="375">
        <v>1129.7</v>
      </c>
      <c r="F36" s="374">
        <v>25790</v>
      </c>
      <c r="G36" s="375">
        <v>1375.41</v>
      </c>
      <c r="H36" s="374">
        <v>9497</v>
      </c>
      <c r="I36" s="375">
        <v>906.19</v>
      </c>
    </row>
    <row r="37" spans="1:230" s="372" customFormat="1" ht="18" customHeight="1">
      <c r="B37" s="367">
        <v>9</v>
      </c>
      <c r="C37" s="373" t="s">
        <v>72</v>
      </c>
      <c r="D37" s="374">
        <v>5538</v>
      </c>
      <c r="E37" s="375">
        <v>1377.09</v>
      </c>
      <c r="F37" s="374">
        <v>66429</v>
      </c>
      <c r="G37" s="375">
        <v>1656.98</v>
      </c>
      <c r="H37" s="374">
        <v>20486</v>
      </c>
      <c r="I37" s="375">
        <v>1006.75</v>
      </c>
    </row>
    <row r="38" spans="1:230" s="372" customFormat="1" ht="18" customHeight="1">
      <c r="B38" s="367">
        <v>24</v>
      </c>
      <c r="C38" s="373" t="s">
        <v>73</v>
      </c>
      <c r="D38" s="374">
        <v>14464</v>
      </c>
      <c r="E38" s="375">
        <v>1312.96</v>
      </c>
      <c r="F38" s="374">
        <v>88034</v>
      </c>
      <c r="G38" s="375">
        <v>1570.1</v>
      </c>
      <c r="H38" s="374">
        <v>33255</v>
      </c>
      <c r="I38" s="375">
        <v>953.99</v>
      </c>
    </row>
    <row r="39" spans="1:230" s="372" customFormat="1" ht="18" customHeight="1">
      <c r="B39" s="367">
        <v>34</v>
      </c>
      <c r="C39" s="373" t="s">
        <v>74</v>
      </c>
      <c r="D39" s="374">
        <v>4152</v>
      </c>
      <c r="E39" s="375">
        <v>1215.19</v>
      </c>
      <c r="F39" s="374">
        <v>28803</v>
      </c>
      <c r="G39" s="375">
        <v>1605.42</v>
      </c>
      <c r="H39" s="374">
        <v>10017</v>
      </c>
      <c r="I39" s="375">
        <v>1007.94</v>
      </c>
    </row>
    <row r="40" spans="1:230" s="372" customFormat="1" ht="18" customHeight="1">
      <c r="B40" s="367">
        <v>37</v>
      </c>
      <c r="C40" s="373" t="s">
        <v>75</v>
      </c>
      <c r="D40" s="374">
        <v>6032</v>
      </c>
      <c r="E40" s="375">
        <v>1183.2</v>
      </c>
      <c r="F40" s="374">
        <v>54852</v>
      </c>
      <c r="G40" s="375">
        <v>1460.54</v>
      </c>
      <c r="H40" s="374">
        <v>19781</v>
      </c>
      <c r="I40" s="375">
        <v>936.32</v>
      </c>
    </row>
    <row r="41" spans="1:230" s="372" customFormat="1" ht="18" customHeight="1">
      <c r="B41" s="367">
        <v>40</v>
      </c>
      <c r="C41" s="373" t="s">
        <v>76</v>
      </c>
      <c r="D41" s="374">
        <v>2791</v>
      </c>
      <c r="E41" s="375">
        <v>1143.02</v>
      </c>
      <c r="F41" s="374">
        <v>23962</v>
      </c>
      <c r="G41" s="375">
        <v>1494.13</v>
      </c>
      <c r="H41" s="374">
        <v>8223</v>
      </c>
      <c r="I41" s="375">
        <v>937.19</v>
      </c>
    </row>
    <row r="42" spans="1:230" s="372" customFormat="1" ht="18" customHeight="1">
      <c r="B42" s="367">
        <v>42</v>
      </c>
      <c r="C42" s="373" t="s">
        <v>77</v>
      </c>
      <c r="D42" s="374">
        <v>1332</v>
      </c>
      <c r="E42" s="375">
        <v>1244.21</v>
      </c>
      <c r="F42" s="374">
        <v>16041</v>
      </c>
      <c r="G42" s="375">
        <v>1502.74</v>
      </c>
      <c r="H42" s="374">
        <v>5037</v>
      </c>
      <c r="I42" s="375">
        <v>912.17</v>
      </c>
    </row>
    <row r="43" spans="1:230" s="372" customFormat="1" ht="18" customHeight="1">
      <c r="B43" s="367">
        <v>47</v>
      </c>
      <c r="C43" s="373" t="s">
        <v>78</v>
      </c>
      <c r="D43" s="374">
        <v>11427</v>
      </c>
      <c r="E43" s="375">
        <v>1220.3800000000001</v>
      </c>
      <c r="F43" s="374">
        <v>81431</v>
      </c>
      <c r="G43" s="375">
        <v>1714.1</v>
      </c>
      <c r="H43" s="374">
        <v>28503</v>
      </c>
      <c r="I43" s="375">
        <v>1083.69</v>
      </c>
    </row>
    <row r="44" spans="1:230" s="372" customFormat="1" ht="18" customHeight="1">
      <c r="B44" s="367">
        <v>49</v>
      </c>
      <c r="C44" s="373" t="s">
        <v>79</v>
      </c>
      <c r="D44" s="374">
        <v>2269</v>
      </c>
      <c r="E44" s="375">
        <v>1152.46</v>
      </c>
      <c r="F44" s="374">
        <v>31386</v>
      </c>
      <c r="G44" s="375">
        <v>1341.97</v>
      </c>
      <c r="H44" s="374">
        <v>12187</v>
      </c>
      <c r="I44" s="375">
        <v>891.63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500">
        <v>49572</v>
      </c>
      <c r="E46" s="501">
        <v>1161.93</v>
      </c>
      <c r="F46" s="502">
        <v>245785</v>
      </c>
      <c r="G46" s="503">
        <v>1480.13</v>
      </c>
      <c r="H46" s="504">
        <v>94906</v>
      </c>
      <c r="I46" s="505">
        <v>971.08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7001</v>
      </c>
      <c r="E47" s="375">
        <v>1184.3900000000001</v>
      </c>
      <c r="F47" s="374">
        <v>48215</v>
      </c>
      <c r="G47" s="375">
        <v>1435.3</v>
      </c>
      <c r="H47" s="374">
        <v>18385</v>
      </c>
      <c r="I47" s="375">
        <v>935.55</v>
      </c>
    </row>
    <row r="48" spans="1:230" s="372" customFormat="1" ht="18" customHeight="1">
      <c r="B48" s="367">
        <v>13</v>
      </c>
      <c r="C48" s="373" t="s">
        <v>82</v>
      </c>
      <c r="D48" s="374">
        <v>17241</v>
      </c>
      <c r="E48" s="375">
        <v>1141.25</v>
      </c>
      <c r="F48" s="374">
        <v>58348</v>
      </c>
      <c r="G48" s="375">
        <v>1513.66</v>
      </c>
      <c r="H48" s="374">
        <v>26212</v>
      </c>
      <c r="I48" s="375">
        <v>1003.85</v>
      </c>
    </row>
    <row r="49" spans="1:230" s="372" customFormat="1" ht="18" customHeight="1">
      <c r="B49" s="367">
        <v>16</v>
      </c>
      <c r="C49" s="373" t="s">
        <v>83</v>
      </c>
      <c r="D49" s="374">
        <v>6754</v>
      </c>
      <c r="E49" s="375">
        <v>1105.47</v>
      </c>
      <c r="F49" s="374">
        <v>26861</v>
      </c>
      <c r="G49" s="375">
        <v>1363.85</v>
      </c>
      <c r="H49" s="374">
        <v>10721</v>
      </c>
      <c r="I49" s="375">
        <v>926.51</v>
      </c>
    </row>
    <row r="50" spans="1:230" s="372" customFormat="1" ht="18" customHeight="1">
      <c r="B50" s="367">
        <v>19</v>
      </c>
      <c r="C50" s="373" t="s">
        <v>84</v>
      </c>
      <c r="D50" s="374">
        <v>6315</v>
      </c>
      <c r="E50" s="375">
        <v>1272.3399999999999</v>
      </c>
      <c r="F50" s="374">
        <v>30218</v>
      </c>
      <c r="G50" s="375">
        <v>1665.6</v>
      </c>
      <c r="H50" s="374">
        <v>9528</v>
      </c>
      <c r="I50" s="375">
        <v>1036.68</v>
      </c>
    </row>
    <row r="51" spans="1:230" s="372" customFormat="1" ht="18" customHeight="1">
      <c r="B51" s="367">
        <v>45</v>
      </c>
      <c r="C51" s="373" t="s">
        <v>85</v>
      </c>
      <c r="D51" s="374">
        <v>12261</v>
      </c>
      <c r="E51" s="375">
        <v>1152.4000000000001</v>
      </c>
      <c r="F51" s="374">
        <v>82143</v>
      </c>
      <c r="G51" s="375">
        <v>1452.4</v>
      </c>
      <c r="H51" s="374">
        <v>30060</v>
      </c>
      <c r="I51" s="375">
        <v>959.33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500">
        <v>169315</v>
      </c>
      <c r="E53" s="501">
        <v>1371.76</v>
      </c>
      <c r="F53" s="502">
        <v>1209494</v>
      </c>
      <c r="G53" s="503">
        <v>1602.18</v>
      </c>
      <c r="H53" s="504">
        <v>388287</v>
      </c>
      <c r="I53" s="505">
        <v>986.07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123948</v>
      </c>
      <c r="E54" s="375">
        <v>1416.17</v>
      </c>
      <c r="F54" s="374">
        <v>905005</v>
      </c>
      <c r="G54" s="375">
        <v>1645.27</v>
      </c>
      <c r="H54" s="374">
        <v>288212</v>
      </c>
      <c r="I54" s="375">
        <v>1017.09</v>
      </c>
    </row>
    <row r="55" spans="1:230" s="372" customFormat="1" ht="18" customHeight="1">
      <c r="B55" s="367">
        <v>17</v>
      </c>
      <c r="C55" s="373" t="s">
        <v>207</v>
      </c>
      <c r="D55" s="374">
        <v>14471</v>
      </c>
      <c r="E55" s="375">
        <v>1244.43</v>
      </c>
      <c r="F55" s="374">
        <v>117423</v>
      </c>
      <c r="G55" s="375">
        <v>1454.9</v>
      </c>
      <c r="H55" s="374">
        <v>36047</v>
      </c>
      <c r="I55" s="375">
        <v>873.37</v>
      </c>
    </row>
    <row r="56" spans="1:230" s="372" customFormat="1" ht="18" customHeight="1">
      <c r="B56" s="367">
        <v>25</v>
      </c>
      <c r="C56" s="373" t="s">
        <v>204</v>
      </c>
      <c r="D56" s="374">
        <v>11818</v>
      </c>
      <c r="E56" s="375">
        <v>1219.76</v>
      </c>
      <c r="F56" s="374">
        <v>66392</v>
      </c>
      <c r="G56" s="375">
        <v>1414.33</v>
      </c>
      <c r="H56" s="374">
        <v>23544</v>
      </c>
      <c r="I56" s="375">
        <v>856.61</v>
      </c>
    </row>
    <row r="57" spans="1:230" s="372" customFormat="1" ht="18" customHeight="1">
      <c r="B57" s="367">
        <v>43</v>
      </c>
      <c r="C57" s="373" t="s">
        <v>88</v>
      </c>
      <c r="D57" s="374">
        <v>19078</v>
      </c>
      <c r="E57" s="375">
        <v>1273.99</v>
      </c>
      <c r="F57" s="374">
        <v>120674</v>
      </c>
      <c r="G57" s="375">
        <v>1525.72</v>
      </c>
      <c r="H57" s="374">
        <v>40484</v>
      </c>
      <c r="I57" s="375">
        <v>940.93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500">
        <v>104429</v>
      </c>
      <c r="E59" s="501">
        <v>1198.54</v>
      </c>
      <c r="F59" s="502">
        <v>687419</v>
      </c>
      <c r="G59" s="503">
        <v>1444.09</v>
      </c>
      <c r="H59" s="504">
        <v>245328</v>
      </c>
      <c r="I59" s="505">
        <v>914.02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25970</v>
      </c>
      <c r="E60" s="375">
        <v>1149.1199999999999</v>
      </c>
      <c r="F60" s="374">
        <v>231589</v>
      </c>
      <c r="G60" s="375">
        <v>1343.56</v>
      </c>
      <c r="H60" s="374">
        <v>82727</v>
      </c>
      <c r="I60" s="375">
        <v>877.58</v>
      </c>
    </row>
    <row r="61" spans="1:230" s="372" customFormat="1" ht="18" customHeight="1">
      <c r="B61" s="367">
        <v>12</v>
      </c>
      <c r="C61" s="373" t="s">
        <v>206</v>
      </c>
      <c r="D61" s="374">
        <v>15749</v>
      </c>
      <c r="E61" s="375">
        <v>1210.21</v>
      </c>
      <c r="F61" s="374">
        <v>91968</v>
      </c>
      <c r="G61" s="375">
        <v>1396.69</v>
      </c>
      <c r="H61" s="374">
        <v>30643</v>
      </c>
      <c r="I61" s="375">
        <v>890.61</v>
      </c>
    </row>
    <row r="62" spans="1:230" s="372" customFormat="1" ht="18" customHeight="1">
      <c r="B62" s="367">
        <v>46</v>
      </c>
      <c r="C62" s="373" t="s">
        <v>90</v>
      </c>
      <c r="D62" s="374">
        <v>62710</v>
      </c>
      <c r="E62" s="375">
        <v>1216.07</v>
      </c>
      <c r="F62" s="374">
        <v>363862</v>
      </c>
      <c r="G62" s="375">
        <v>1520.07</v>
      </c>
      <c r="H62" s="374">
        <v>131958</v>
      </c>
      <c r="I62" s="375">
        <v>942.31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500">
        <v>31831</v>
      </c>
      <c r="E64" s="501">
        <v>1083.72</v>
      </c>
      <c r="F64" s="502">
        <v>145543</v>
      </c>
      <c r="G64" s="503">
        <v>1339.37</v>
      </c>
      <c r="H64" s="504">
        <v>58765</v>
      </c>
      <c r="I64" s="505">
        <v>898.11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20790</v>
      </c>
      <c r="E65" s="375">
        <v>1078.44</v>
      </c>
      <c r="F65" s="374">
        <v>82521</v>
      </c>
      <c r="G65" s="375">
        <v>1360.11</v>
      </c>
      <c r="H65" s="374">
        <v>35167</v>
      </c>
      <c r="I65" s="375">
        <v>921.55</v>
      </c>
    </row>
    <row r="66" spans="1:230" s="372" customFormat="1" ht="18" customHeight="1">
      <c r="B66" s="367">
        <v>10</v>
      </c>
      <c r="C66" s="373" t="s">
        <v>93</v>
      </c>
      <c r="D66" s="374">
        <v>11041</v>
      </c>
      <c r="E66" s="375">
        <v>1093.68</v>
      </c>
      <c r="F66" s="374">
        <v>63022</v>
      </c>
      <c r="G66" s="375">
        <v>1312.22</v>
      </c>
      <c r="H66" s="374">
        <v>23598</v>
      </c>
      <c r="I66" s="375">
        <v>863.18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500">
        <v>85813</v>
      </c>
      <c r="E68" s="501">
        <v>1138.67</v>
      </c>
      <c r="F68" s="502">
        <v>490255</v>
      </c>
      <c r="G68" s="503">
        <v>1349.51</v>
      </c>
      <c r="H68" s="504">
        <v>182219</v>
      </c>
      <c r="I68" s="505">
        <v>832.17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32456</v>
      </c>
      <c r="E69" s="375">
        <v>1141.03</v>
      </c>
      <c r="F69" s="374">
        <v>194432</v>
      </c>
      <c r="G69" s="375">
        <v>1419.17</v>
      </c>
      <c r="H69" s="374">
        <v>73367</v>
      </c>
      <c r="I69" s="375">
        <v>879.64</v>
      </c>
    </row>
    <row r="70" spans="1:230" s="372" customFormat="1" ht="18" customHeight="1">
      <c r="B70" s="367">
        <v>27</v>
      </c>
      <c r="C70" s="373" t="s">
        <v>95</v>
      </c>
      <c r="D70" s="374">
        <v>12622</v>
      </c>
      <c r="E70" s="375">
        <v>1127.46</v>
      </c>
      <c r="F70" s="374">
        <v>69871</v>
      </c>
      <c r="G70" s="375">
        <v>1231.46</v>
      </c>
      <c r="H70" s="374">
        <v>26067</v>
      </c>
      <c r="I70" s="375">
        <v>730.3</v>
      </c>
    </row>
    <row r="71" spans="1:230" s="372" customFormat="1" ht="18" customHeight="1">
      <c r="B71" s="367">
        <v>32</v>
      </c>
      <c r="C71" s="373" t="s">
        <v>205</v>
      </c>
      <c r="D71" s="374">
        <v>13692</v>
      </c>
      <c r="E71" s="375">
        <v>1145.78</v>
      </c>
      <c r="F71" s="374">
        <v>67207</v>
      </c>
      <c r="G71" s="375">
        <v>1132.17</v>
      </c>
      <c r="H71" s="374">
        <v>24503</v>
      </c>
      <c r="I71" s="375">
        <v>715.92</v>
      </c>
    </row>
    <row r="72" spans="1:230" s="372" customFormat="1" ht="18" customHeight="1">
      <c r="B72" s="367">
        <v>36</v>
      </c>
      <c r="C72" s="373" t="s">
        <v>96</v>
      </c>
      <c r="D72" s="374">
        <v>27043</v>
      </c>
      <c r="E72" s="375">
        <v>1137.48</v>
      </c>
      <c r="F72" s="374">
        <v>158745</v>
      </c>
      <c r="G72" s="375">
        <v>1408.17</v>
      </c>
      <c r="H72" s="374">
        <v>58282</v>
      </c>
      <c r="I72" s="375">
        <v>866.84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500">
        <v>99019</v>
      </c>
      <c r="E74" s="501">
        <v>1356.1</v>
      </c>
      <c r="F74" s="502">
        <v>882907</v>
      </c>
      <c r="G74" s="503">
        <v>1791.95</v>
      </c>
      <c r="H74" s="504">
        <v>273931</v>
      </c>
      <c r="I74" s="505">
        <v>1101.81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500">
        <v>32893</v>
      </c>
      <c r="E76" s="501">
        <v>1143</v>
      </c>
      <c r="F76" s="502">
        <v>162434</v>
      </c>
      <c r="G76" s="503">
        <v>1420.33</v>
      </c>
      <c r="H76" s="504">
        <v>62264</v>
      </c>
      <c r="I76" s="505">
        <v>903.41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500">
        <v>10618</v>
      </c>
      <c r="E78" s="501">
        <v>1486.55</v>
      </c>
      <c r="F78" s="502">
        <v>103965</v>
      </c>
      <c r="G78" s="503">
        <v>1750.48</v>
      </c>
      <c r="H78" s="504">
        <v>30098</v>
      </c>
      <c r="I78" s="505">
        <v>1072.1400000000001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500">
        <v>43320</v>
      </c>
      <c r="E80" s="501">
        <v>1587.76</v>
      </c>
      <c r="F80" s="502">
        <v>395455</v>
      </c>
      <c r="G80" s="503">
        <v>1902.85</v>
      </c>
      <c r="H80" s="504">
        <v>132307</v>
      </c>
      <c r="I80" s="505">
        <v>1167.57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6897</v>
      </c>
      <c r="E81" s="375">
        <v>1578.87</v>
      </c>
      <c r="F81" s="374">
        <v>58755</v>
      </c>
      <c r="G81" s="375">
        <v>1919.43</v>
      </c>
      <c r="H81" s="374">
        <v>17324</v>
      </c>
      <c r="I81" s="375">
        <v>1160.3499999999999</v>
      </c>
    </row>
    <row r="82" spans="1:230" s="372" customFormat="1" ht="18" customHeight="1">
      <c r="B82" s="367">
        <v>20</v>
      </c>
      <c r="C82" s="373" t="s">
        <v>202</v>
      </c>
      <c r="D82" s="374">
        <v>13153</v>
      </c>
      <c r="E82" s="375">
        <v>1626.45</v>
      </c>
      <c r="F82" s="374">
        <v>136394</v>
      </c>
      <c r="G82" s="375">
        <v>1848.53</v>
      </c>
      <c r="H82" s="374">
        <v>42982</v>
      </c>
      <c r="I82" s="375">
        <v>1137.03</v>
      </c>
    </row>
    <row r="83" spans="1:230" s="372" customFormat="1" ht="18" customHeight="1">
      <c r="B83" s="367">
        <v>48</v>
      </c>
      <c r="C83" s="373" t="s">
        <v>209</v>
      </c>
      <c r="D83" s="374">
        <v>23270</v>
      </c>
      <c r="E83" s="375">
        <v>1568.53</v>
      </c>
      <c r="F83" s="374">
        <v>200306</v>
      </c>
      <c r="G83" s="375">
        <v>1934.97</v>
      </c>
      <c r="H83" s="374">
        <v>72001</v>
      </c>
      <c r="I83" s="375">
        <v>1187.54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500">
        <v>5280</v>
      </c>
      <c r="E85" s="501">
        <v>1293.8599999999999</v>
      </c>
      <c r="F85" s="502">
        <v>52536</v>
      </c>
      <c r="G85" s="503">
        <v>1516.67</v>
      </c>
      <c r="H85" s="504">
        <v>15996</v>
      </c>
      <c r="I85" s="505">
        <v>962.02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1162</v>
      </c>
      <c r="E87" s="375">
        <v>1423.05</v>
      </c>
      <c r="F87" s="374">
        <v>4966</v>
      </c>
      <c r="G87" s="375">
        <v>1739.06</v>
      </c>
      <c r="H87" s="374">
        <v>2620</v>
      </c>
      <c r="I87" s="375">
        <v>1047.0999999999999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1402</v>
      </c>
      <c r="E88" s="377">
        <v>1376.58</v>
      </c>
      <c r="F88" s="376">
        <v>4703</v>
      </c>
      <c r="G88" s="377">
        <v>1662.95</v>
      </c>
      <c r="H88" s="376">
        <v>2290</v>
      </c>
      <c r="I88" s="377">
        <v>977.08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1060220</v>
      </c>
      <c r="E90" s="384">
        <v>1254.31</v>
      </c>
      <c r="F90" s="506">
        <v>6678169</v>
      </c>
      <c r="G90" s="507">
        <v>1568.46</v>
      </c>
      <c r="H90" s="508">
        <v>2342783</v>
      </c>
      <c r="I90" s="509">
        <v>973.37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>
    <pageSetUpPr autoPageBreaks="0" fitToPage="1"/>
  </sheetPr>
  <dimension ref="A1:HI129"/>
  <sheetViews>
    <sheetView showGridLines="0" showRowColHeaders="0" showOutlineSymbols="0" zoomScaleNormal="100" workbookViewId="0">
      <pane ySplit="9" topLeftCell="A82" activePane="bottomLeft" state="frozen"/>
      <selection activeCell="K51" sqref="K51"/>
      <selection pane="bottomLeft" activeCell="J94" sqref="J94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91" t="str">
        <f>'Número pensiones (IP-J-V)'!B5</f>
        <v>1 de Marzo de 2026</v>
      </c>
      <c r="C5" s="510"/>
      <c r="D5" s="511"/>
      <c r="E5" s="512"/>
      <c r="F5" s="511"/>
      <c r="G5" s="512"/>
      <c r="H5" s="511"/>
      <c r="I5" s="512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59" t="s">
        <v>156</v>
      </c>
      <c r="C7" s="561" t="s">
        <v>47</v>
      </c>
      <c r="D7" s="399" t="s">
        <v>104</v>
      </c>
      <c r="E7" s="400"/>
      <c r="F7" s="401" t="s">
        <v>105</v>
      </c>
      <c r="G7" s="402"/>
      <c r="H7" s="493" t="s">
        <v>45</v>
      </c>
      <c r="I7" s="493"/>
    </row>
    <row r="8" spans="1:217" ht="36.75" customHeight="1">
      <c r="A8" s="359"/>
      <c r="B8" s="560"/>
      <c r="C8" s="562"/>
      <c r="D8" s="494" t="s">
        <v>7</v>
      </c>
      <c r="E8" s="495" t="s">
        <v>51</v>
      </c>
      <c r="F8" s="496" t="s">
        <v>7</v>
      </c>
      <c r="G8" s="497" t="s">
        <v>51</v>
      </c>
      <c r="H8" s="498" t="s">
        <v>7</v>
      </c>
      <c r="I8" s="499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500">
        <v>68352</v>
      </c>
      <c r="E10" s="501">
        <v>523.55999999999995</v>
      </c>
      <c r="F10" s="502">
        <v>12665</v>
      </c>
      <c r="G10" s="503">
        <v>781.62</v>
      </c>
      <c r="H10" s="504">
        <v>1722271</v>
      </c>
      <c r="I10" s="505">
        <v>1232.23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5515</v>
      </c>
      <c r="E11" s="375">
        <v>461.56</v>
      </c>
      <c r="F11" s="374">
        <v>537</v>
      </c>
      <c r="G11" s="375">
        <v>770.2</v>
      </c>
      <c r="H11" s="374">
        <v>121632</v>
      </c>
      <c r="I11" s="375">
        <v>1129.08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10319</v>
      </c>
      <c r="E12" s="375">
        <v>561.83000000000004</v>
      </c>
      <c r="F12" s="374">
        <v>2906</v>
      </c>
      <c r="G12" s="375">
        <v>805.77</v>
      </c>
      <c r="H12" s="374">
        <v>238206</v>
      </c>
      <c r="I12" s="375">
        <v>1358.18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6738</v>
      </c>
      <c r="E13" s="375">
        <v>530.04999999999995</v>
      </c>
      <c r="F13" s="374">
        <v>1422</v>
      </c>
      <c r="G13" s="375">
        <v>759.15</v>
      </c>
      <c r="H13" s="374">
        <v>185025</v>
      </c>
      <c r="I13" s="375">
        <v>1157.22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7690</v>
      </c>
      <c r="E14" s="375">
        <v>503.46</v>
      </c>
      <c r="F14" s="374">
        <v>1458</v>
      </c>
      <c r="G14" s="375">
        <v>786.75</v>
      </c>
      <c r="H14" s="374">
        <v>205369</v>
      </c>
      <c r="I14" s="375">
        <v>1178.24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4364</v>
      </c>
      <c r="E15" s="375">
        <v>522.85</v>
      </c>
      <c r="F15" s="374">
        <v>845</v>
      </c>
      <c r="G15" s="375">
        <v>793.36</v>
      </c>
      <c r="H15" s="374">
        <v>107510</v>
      </c>
      <c r="I15" s="375">
        <v>1242.9000000000001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5255</v>
      </c>
      <c r="E16" s="375">
        <v>519.39</v>
      </c>
      <c r="F16" s="374">
        <v>854</v>
      </c>
      <c r="G16" s="375">
        <v>717.11</v>
      </c>
      <c r="H16" s="374">
        <v>152783</v>
      </c>
      <c r="I16" s="375">
        <v>1144.68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12647</v>
      </c>
      <c r="E17" s="375">
        <v>504.16</v>
      </c>
      <c r="F17" s="374">
        <v>1728</v>
      </c>
      <c r="G17" s="375">
        <v>768.79</v>
      </c>
      <c r="H17" s="374">
        <v>299056</v>
      </c>
      <c r="I17" s="375">
        <v>1247.8900000000001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15824</v>
      </c>
      <c r="E18" s="375">
        <v>544.30999999999995</v>
      </c>
      <c r="F18" s="374">
        <v>2915</v>
      </c>
      <c r="G18" s="375">
        <v>791.13</v>
      </c>
      <c r="H18" s="374">
        <v>412690</v>
      </c>
      <c r="I18" s="375">
        <v>1268.72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500">
        <v>9196</v>
      </c>
      <c r="E20" s="501">
        <v>564.92999999999995</v>
      </c>
      <c r="F20" s="502">
        <v>804</v>
      </c>
      <c r="G20" s="503">
        <v>871.78</v>
      </c>
      <c r="H20" s="504">
        <v>319883</v>
      </c>
      <c r="I20" s="505">
        <v>1444.03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1618</v>
      </c>
      <c r="E21" s="375">
        <v>537.69000000000005</v>
      </c>
      <c r="F21" s="374">
        <v>80</v>
      </c>
      <c r="G21" s="375">
        <v>778.42</v>
      </c>
      <c r="H21" s="374">
        <v>55540</v>
      </c>
      <c r="I21" s="375">
        <v>1320.58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992</v>
      </c>
      <c r="E22" s="375">
        <v>547.54999999999995</v>
      </c>
      <c r="F22" s="374">
        <v>100</v>
      </c>
      <c r="G22" s="375">
        <v>867.69</v>
      </c>
      <c r="H22" s="374">
        <v>36423</v>
      </c>
      <c r="I22" s="375">
        <v>1333.03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6586</v>
      </c>
      <c r="E23" s="375">
        <v>574.24</v>
      </c>
      <c r="F23" s="374">
        <v>624</v>
      </c>
      <c r="G23" s="375">
        <v>884.41</v>
      </c>
      <c r="H23" s="374">
        <v>227920</v>
      </c>
      <c r="I23" s="375">
        <v>1491.85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500">
        <v>8630</v>
      </c>
      <c r="E25" s="501">
        <v>665.44</v>
      </c>
      <c r="F25" s="502">
        <v>2052</v>
      </c>
      <c r="G25" s="503">
        <v>1082.9100000000001</v>
      </c>
      <c r="H25" s="504">
        <v>303051</v>
      </c>
      <c r="I25" s="505">
        <v>1575.83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500"/>
      <c r="E26" s="501"/>
      <c r="F26" s="502"/>
      <c r="G26" s="503"/>
      <c r="H26" s="504"/>
      <c r="I26" s="505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500">
        <v>6082</v>
      </c>
      <c r="E27" s="501">
        <v>466.29</v>
      </c>
      <c r="F27" s="502">
        <v>118</v>
      </c>
      <c r="G27" s="503">
        <v>799.39</v>
      </c>
      <c r="H27" s="504">
        <v>215595</v>
      </c>
      <c r="I27" s="505">
        <v>1275.6500000000001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500"/>
      <c r="E28" s="501"/>
      <c r="F28" s="502"/>
      <c r="G28" s="503"/>
      <c r="H28" s="504"/>
      <c r="I28" s="505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500">
        <v>16267</v>
      </c>
      <c r="E29" s="501">
        <v>523.42999999999995</v>
      </c>
      <c r="F29" s="502">
        <v>2652</v>
      </c>
      <c r="G29" s="503">
        <v>798.11</v>
      </c>
      <c r="H29" s="504">
        <v>379054</v>
      </c>
      <c r="I29" s="505">
        <v>1248.0999999999999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9120</v>
      </c>
      <c r="E30" s="375">
        <v>528.38</v>
      </c>
      <c r="F30" s="374">
        <v>1800</v>
      </c>
      <c r="G30" s="375">
        <v>787.75</v>
      </c>
      <c r="H30" s="374">
        <v>200135</v>
      </c>
      <c r="I30" s="375">
        <v>1267.51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7147</v>
      </c>
      <c r="E31" s="375">
        <v>517.12</v>
      </c>
      <c r="F31" s="374">
        <v>852</v>
      </c>
      <c r="G31" s="375">
        <v>820</v>
      </c>
      <c r="H31" s="374">
        <v>178919</v>
      </c>
      <c r="I31" s="375">
        <v>1226.4000000000001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500">
        <v>4566</v>
      </c>
      <c r="E33" s="501">
        <v>603.25</v>
      </c>
      <c r="F33" s="502">
        <v>1389</v>
      </c>
      <c r="G33" s="503">
        <v>903.79</v>
      </c>
      <c r="H33" s="504">
        <v>149659</v>
      </c>
      <c r="I33" s="505">
        <v>1436.87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500"/>
      <c r="E34" s="501"/>
      <c r="F34" s="502"/>
      <c r="G34" s="503"/>
      <c r="H34" s="504"/>
      <c r="I34" s="505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500">
        <v>18685</v>
      </c>
      <c r="E35" s="501">
        <v>597.91999999999996</v>
      </c>
      <c r="F35" s="502">
        <v>3901</v>
      </c>
      <c r="G35" s="503">
        <v>841.18</v>
      </c>
      <c r="H35" s="504">
        <v>637891</v>
      </c>
      <c r="I35" s="505">
        <v>1370.25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1265</v>
      </c>
      <c r="E36" s="375">
        <v>590.55999999999995</v>
      </c>
      <c r="F36" s="374">
        <v>236</v>
      </c>
      <c r="G36" s="375">
        <v>755.19</v>
      </c>
      <c r="H36" s="374">
        <v>40374</v>
      </c>
      <c r="I36" s="375">
        <v>1215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2768</v>
      </c>
      <c r="E37" s="375">
        <v>583.97</v>
      </c>
      <c r="F37" s="374">
        <v>314</v>
      </c>
      <c r="G37" s="375">
        <v>889.45</v>
      </c>
      <c r="H37" s="374">
        <v>95535</v>
      </c>
      <c r="I37" s="375">
        <v>1467.71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4025</v>
      </c>
      <c r="E38" s="375">
        <v>605.5</v>
      </c>
      <c r="F38" s="374">
        <v>1113</v>
      </c>
      <c r="G38" s="375">
        <v>922.19</v>
      </c>
      <c r="H38" s="374">
        <v>140891</v>
      </c>
      <c r="I38" s="375">
        <v>1365.6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1331</v>
      </c>
      <c r="E39" s="375">
        <v>629.76</v>
      </c>
      <c r="F39" s="374">
        <v>281</v>
      </c>
      <c r="G39" s="375">
        <v>848.96</v>
      </c>
      <c r="H39" s="374">
        <v>44584</v>
      </c>
      <c r="I39" s="375">
        <v>1400.95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2450</v>
      </c>
      <c r="E40" s="375">
        <v>609.27</v>
      </c>
      <c r="F40" s="374">
        <v>656</v>
      </c>
      <c r="G40" s="375">
        <v>789.03</v>
      </c>
      <c r="H40" s="374">
        <v>83771</v>
      </c>
      <c r="I40" s="375">
        <v>1286.6300000000001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1073</v>
      </c>
      <c r="E41" s="375">
        <v>561.70000000000005</v>
      </c>
      <c r="F41" s="374">
        <v>137</v>
      </c>
      <c r="G41" s="375">
        <v>771</v>
      </c>
      <c r="H41" s="374">
        <v>36186</v>
      </c>
      <c r="I41" s="375">
        <v>1310.0999999999999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684</v>
      </c>
      <c r="E42" s="375">
        <v>583.28</v>
      </c>
      <c r="F42" s="374">
        <v>71</v>
      </c>
      <c r="G42" s="375">
        <v>779.18</v>
      </c>
      <c r="H42" s="374">
        <v>23165</v>
      </c>
      <c r="I42" s="375">
        <v>1330.1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3584</v>
      </c>
      <c r="E43" s="375">
        <v>602.96</v>
      </c>
      <c r="F43" s="374">
        <v>680</v>
      </c>
      <c r="G43" s="375">
        <v>864.87</v>
      </c>
      <c r="H43" s="374">
        <v>125625</v>
      </c>
      <c r="I43" s="375">
        <v>1489.86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1505</v>
      </c>
      <c r="E44" s="375">
        <v>583.28</v>
      </c>
      <c r="F44" s="374">
        <v>413</v>
      </c>
      <c r="G44" s="375">
        <v>707.82</v>
      </c>
      <c r="H44" s="374">
        <v>47760</v>
      </c>
      <c r="I44" s="375">
        <v>1188.6600000000001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500">
        <v>14554</v>
      </c>
      <c r="E46" s="501">
        <v>549.11</v>
      </c>
      <c r="F46" s="502">
        <v>2647</v>
      </c>
      <c r="G46" s="503">
        <v>750.8</v>
      </c>
      <c r="H46" s="504">
        <v>407464</v>
      </c>
      <c r="I46" s="505">
        <v>1284.8499999999999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2857</v>
      </c>
      <c r="E47" s="375">
        <v>555.94000000000005</v>
      </c>
      <c r="F47" s="374">
        <v>759</v>
      </c>
      <c r="G47" s="375">
        <v>711.61</v>
      </c>
      <c r="H47" s="374">
        <v>77217</v>
      </c>
      <c r="I47" s="375">
        <v>1253.92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3953</v>
      </c>
      <c r="E48" s="375">
        <v>577.76</v>
      </c>
      <c r="F48" s="374">
        <v>900</v>
      </c>
      <c r="G48" s="375">
        <v>792.99</v>
      </c>
      <c r="H48" s="374">
        <v>106654</v>
      </c>
      <c r="I48" s="375">
        <v>1287.4000000000001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1581</v>
      </c>
      <c r="E49" s="375">
        <v>562.46</v>
      </c>
      <c r="F49" s="374">
        <v>309</v>
      </c>
      <c r="G49" s="375">
        <v>723.82</v>
      </c>
      <c r="H49" s="374">
        <v>46226</v>
      </c>
      <c r="I49" s="375">
        <v>1192.98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1569</v>
      </c>
      <c r="E50" s="375">
        <v>538.02</v>
      </c>
      <c r="F50" s="374">
        <v>105</v>
      </c>
      <c r="G50" s="375">
        <v>826.26</v>
      </c>
      <c r="H50" s="374">
        <v>47735</v>
      </c>
      <c r="I50" s="375">
        <v>1449.13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4594</v>
      </c>
      <c r="E51" s="375">
        <v>519.39</v>
      </c>
      <c r="F51" s="374">
        <v>574</v>
      </c>
      <c r="G51" s="375">
        <v>737.18</v>
      </c>
      <c r="H51" s="374">
        <v>129632</v>
      </c>
      <c r="I51" s="375">
        <v>1273.46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500">
        <v>49861</v>
      </c>
      <c r="E53" s="501">
        <v>538.66999999999996</v>
      </c>
      <c r="F53" s="502">
        <v>1406</v>
      </c>
      <c r="G53" s="503">
        <v>891.28</v>
      </c>
      <c r="H53" s="504">
        <v>1818363</v>
      </c>
      <c r="I53" s="505">
        <v>1419.45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36511</v>
      </c>
      <c r="E54" s="375">
        <v>558.16999999999996</v>
      </c>
      <c r="F54" s="374">
        <v>1087</v>
      </c>
      <c r="G54" s="375">
        <v>916.82</v>
      </c>
      <c r="H54" s="374">
        <v>1354763</v>
      </c>
      <c r="I54" s="375">
        <v>1460.79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4748</v>
      </c>
      <c r="E55" s="375">
        <v>458.98</v>
      </c>
      <c r="F55" s="374">
        <v>58</v>
      </c>
      <c r="G55" s="375">
        <v>872.61</v>
      </c>
      <c r="H55" s="374">
        <v>172747</v>
      </c>
      <c r="I55" s="375">
        <v>1288.3499999999999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3155</v>
      </c>
      <c r="E56" s="375">
        <v>492.67</v>
      </c>
      <c r="F56" s="374">
        <v>62</v>
      </c>
      <c r="G56" s="375">
        <v>894.73</v>
      </c>
      <c r="H56" s="374">
        <v>104971</v>
      </c>
      <c r="I56" s="375">
        <v>1239.33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5447</v>
      </c>
      <c r="E57" s="375">
        <v>504.11</v>
      </c>
      <c r="F57" s="374">
        <v>199</v>
      </c>
      <c r="G57" s="375">
        <v>756.14</v>
      </c>
      <c r="H57" s="374">
        <v>185882</v>
      </c>
      <c r="I57" s="375">
        <v>1341.76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500">
        <v>36870</v>
      </c>
      <c r="E59" s="501">
        <v>517.78</v>
      </c>
      <c r="F59" s="502">
        <v>2566</v>
      </c>
      <c r="G59" s="503">
        <v>801.23</v>
      </c>
      <c r="H59" s="504">
        <v>1076612</v>
      </c>
      <c r="I59" s="505">
        <v>1266.23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12189</v>
      </c>
      <c r="E60" s="375">
        <v>487.41</v>
      </c>
      <c r="F60" s="374">
        <v>1249</v>
      </c>
      <c r="G60" s="375">
        <v>777.37</v>
      </c>
      <c r="H60" s="374">
        <v>353724</v>
      </c>
      <c r="I60" s="375">
        <v>1188.8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4539</v>
      </c>
      <c r="E61" s="375">
        <v>505.05</v>
      </c>
      <c r="F61" s="374">
        <v>231</v>
      </c>
      <c r="G61" s="375">
        <v>789.69</v>
      </c>
      <c r="H61" s="374">
        <v>143130</v>
      </c>
      <c r="I61" s="375">
        <v>1238.57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20142</v>
      </c>
      <c r="E62" s="375">
        <v>539.04</v>
      </c>
      <c r="F62" s="374">
        <v>1086</v>
      </c>
      <c r="G62" s="375">
        <v>831.11</v>
      </c>
      <c r="H62" s="374">
        <v>579758</v>
      </c>
      <c r="I62" s="375">
        <v>1320.31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500">
        <v>9125</v>
      </c>
      <c r="E64" s="501">
        <v>550.95000000000005</v>
      </c>
      <c r="F64" s="502">
        <v>2172</v>
      </c>
      <c r="G64" s="503">
        <v>727.08</v>
      </c>
      <c r="H64" s="504">
        <v>247436</v>
      </c>
      <c r="I64" s="505">
        <v>1167.24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5949</v>
      </c>
      <c r="E65" s="375">
        <v>547.91999999999996</v>
      </c>
      <c r="F65" s="374">
        <v>1550</v>
      </c>
      <c r="G65" s="375">
        <v>721.56</v>
      </c>
      <c r="H65" s="374">
        <v>145977</v>
      </c>
      <c r="I65" s="375">
        <v>1174.46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3176</v>
      </c>
      <c r="E66" s="375">
        <v>556.61</v>
      </c>
      <c r="F66" s="374">
        <v>622</v>
      </c>
      <c r="G66" s="375">
        <v>740.83</v>
      </c>
      <c r="H66" s="374">
        <v>101459</v>
      </c>
      <c r="I66" s="375">
        <v>1156.8399999999999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500">
        <v>23054</v>
      </c>
      <c r="E68" s="501">
        <v>550.71</v>
      </c>
      <c r="F68" s="502">
        <v>7005</v>
      </c>
      <c r="G68" s="503">
        <v>736.19</v>
      </c>
      <c r="H68" s="504">
        <v>788346</v>
      </c>
      <c r="I68" s="505">
        <v>1178.17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9055</v>
      </c>
      <c r="E69" s="375">
        <v>569.73</v>
      </c>
      <c r="F69" s="374">
        <v>2470</v>
      </c>
      <c r="G69" s="375">
        <v>757.99</v>
      </c>
      <c r="H69" s="374">
        <v>311780</v>
      </c>
      <c r="I69" s="375">
        <v>1233.3499999999999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2948</v>
      </c>
      <c r="E70" s="375">
        <v>542.52</v>
      </c>
      <c r="F70" s="374">
        <v>1057</v>
      </c>
      <c r="G70" s="375">
        <v>682.87</v>
      </c>
      <c r="H70" s="374">
        <v>112565</v>
      </c>
      <c r="I70" s="375">
        <v>1080.55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2855</v>
      </c>
      <c r="E71" s="375">
        <v>516.92999999999995</v>
      </c>
      <c r="F71" s="374">
        <v>1180</v>
      </c>
      <c r="G71" s="375">
        <v>687.68</v>
      </c>
      <c r="H71" s="374">
        <v>109437</v>
      </c>
      <c r="I71" s="375">
        <v>1019.83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8196</v>
      </c>
      <c r="E72" s="375">
        <v>544.41999999999996</v>
      </c>
      <c r="F72" s="374">
        <v>2298</v>
      </c>
      <c r="G72" s="375">
        <v>762.17</v>
      </c>
      <c r="H72" s="374">
        <v>254564</v>
      </c>
      <c r="I72" s="375">
        <v>1221.8399999999999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500">
        <v>35172</v>
      </c>
      <c r="E74" s="501">
        <v>584.9</v>
      </c>
      <c r="F74" s="502">
        <v>2738</v>
      </c>
      <c r="G74" s="503">
        <v>931.88</v>
      </c>
      <c r="H74" s="504">
        <v>1293767</v>
      </c>
      <c r="I74" s="505">
        <v>1577.83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500"/>
      <c r="E75" s="501"/>
      <c r="F75" s="502"/>
      <c r="G75" s="503"/>
      <c r="H75" s="504"/>
      <c r="I75" s="505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500">
        <v>11839</v>
      </c>
      <c r="E76" s="501">
        <v>503.69</v>
      </c>
      <c r="F76" s="502">
        <v>1676</v>
      </c>
      <c r="G76" s="503">
        <v>756.21</v>
      </c>
      <c r="H76" s="504">
        <v>271106</v>
      </c>
      <c r="I76" s="505">
        <v>1223.83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500"/>
      <c r="E77" s="501"/>
      <c r="F77" s="502"/>
      <c r="G77" s="503"/>
      <c r="H77" s="504"/>
      <c r="I77" s="505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500">
        <v>4233</v>
      </c>
      <c r="E78" s="501">
        <v>578.16</v>
      </c>
      <c r="F78" s="502">
        <v>363</v>
      </c>
      <c r="G78" s="503">
        <v>883.26</v>
      </c>
      <c r="H78" s="504">
        <v>149277</v>
      </c>
      <c r="I78" s="505">
        <v>1559.59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500"/>
      <c r="E79" s="501"/>
      <c r="F79" s="502"/>
      <c r="G79" s="503"/>
      <c r="H79" s="504"/>
      <c r="I79" s="505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500">
        <v>15728</v>
      </c>
      <c r="E80" s="501">
        <v>658.07</v>
      </c>
      <c r="F80" s="502">
        <v>2286</v>
      </c>
      <c r="G80" s="503">
        <v>1033.6400000000001</v>
      </c>
      <c r="H80" s="504">
        <v>589096</v>
      </c>
      <c r="I80" s="505">
        <v>1677.93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2082</v>
      </c>
      <c r="E81" s="375">
        <v>612.23</v>
      </c>
      <c r="F81" s="374">
        <v>162</v>
      </c>
      <c r="G81" s="375">
        <v>938.09</v>
      </c>
      <c r="H81" s="374">
        <v>85220</v>
      </c>
      <c r="I81" s="375">
        <v>1703.76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4833</v>
      </c>
      <c r="E82" s="375">
        <v>631.89</v>
      </c>
      <c r="F82" s="374">
        <v>519</v>
      </c>
      <c r="G82" s="375">
        <v>1033.4100000000001</v>
      </c>
      <c r="H82" s="374">
        <v>197881</v>
      </c>
      <c r="I82" s="375">
        <v>1647.37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8813</v>
      </c>
      <c r="E83" s="375">
        <v>683.26</v>
      </c>
      <c r="F83" s="374">
        <v>1605</v>
      </c>
      <c r="G83" s="375">
        <v>1043.3599999999999</v>
      </c>
      <c r="H83" s="374">
        <v>305995</v>
      </c>
      <c r="I83" s="375">
        <v>1690.5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500">
        <v>1956</v>
      </c>
      <c r="E85" s="501">
        <v>532.69000000000005</v>
      </c>
      <c r="F85" s="502">
        <v>174</v>
      </c>
      <c r="G85" s="503">
        <v>813.86</v>
      </c>
      <c r="H85" s="504">
        <v>75942</v>
      </c>
      <c r="I85" s="505">
        <v>1357.4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735</v>
      </c>
      <c r="E87" s="375">
        <v>454.95</v>
      </c>
      <c r="F87" s="374">
        <v>47</v>
      </c>
      <c r="G87" s="375">
        <v>937.59</v>
      </c>
      <c r="H87" s="374">
        <v>9530</v>
      </c>
      <c r="I87" s="375">
        <v>1407.3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776</v>
      </c>
      <c r="E88" s="377">
        <v>417.92</v>
      </c>
      <c r="F88" s="376">
        <v>23</v>
      </c>
      <c r="G88" s="377">
        <v>857.73</v>
      </c>
      <c r="H88" s="376">
        <v>9194</v>
      </c>
      <c r="I88" s="377">
        <v>1341.35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335681</v>
      </c>
      <c r="E90" s="384">
        <v>550.22</v>
      </c>
      <c r="F90" s="506">
        <v>46684</v>
      </c>
      <c r="G90" s="507">
        <v>820.63</v>
      </c>
      <c r="H90" s="508">
        <v>10463537</v>
      </c>
      <c r="I90" s="509">
        <v>1367.38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64" activePane="bottomLeft" state="frozen"/>
      <selection activeCell="U22" sqref="U22"/>
      <selection pane="bottomLeft" activeCell="N83" sqref="N83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0" t="s">
        <v>106</v>
      </c>
      <c r="C3" s="570"/>
      <c r="D3" s="570"/>
      <c r="E3" s="570"/>
      <c r="F3" s="570"/>
      <c r="G3" s="570"/>
      <c r="H3" s="570"/>
      <c r="I3" s="570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marzo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8" t="s">
        <v>156</v>
      </c>
      <c r="C7" s="566" t="s">
        <v>47</v>
      </c>
      <c r="D7" s="563" t="s">
        <v>107</v>
      </c>
      <c r="E7" s="564"/>
      <c r="F7" s="565"/>
      <c r="G7" s="563" t="s">
        <v>197</v>
      </c>
      <c r="H7" s="564"/>
      <c r="I7" s="565"/>
    </row>
    <row r="8" spans="1:255" ht="69" customHeight="1">
      <c r="B8" s="569"/>
      <c r="C8" s="567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1722271</v>
      </c>
      <c r="E10" s="203">
        <v>0.1646</v>
      </c>
      <c r="F10" s="203">
        <v>1.95E-2</v>
      </c>
      <c r="G10" s="130">
        <v>1232.23</v>
      </c>
      <c r="H10" s="203">
        <v>0.9012</v>
      </c>
      <c r="I10" s="203">
        <v>4.8800000000000003E-2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121632</v>
      </c>
      <c r="E11" s="204">
        <v>1.1599999999999999E-2</v>
      </c>
      <c r="F11" s="204">
        <v>3.1899999999999998E-2</v>
      </c>
      <c r="G11" s="131">
        <v>1129.08</v>
      </c>
      <c r="H11" s="204">
        <v>0.82569999999999999</v>
      </c>
      <c r="I11" s="204">
        <v>4.7800000000000002E-2</v>
      </c>
    </row>
    <row r="12" spans="1:255" s="101" customFormat="1" ht="18" customHeight="1">
      <c r="B12" s="94">
        <v>11</v>
      </c>
      <c r="C12" s="98" t="s">
        <v>54</v>
      </c>
      <c r="D12" s="99">
        <v>238206</v>
      </c>
      <c r="E12" s="204">
        <v>2.2800000000000001E-2</v>
      </c>
      <c r="F12" s="204">
        <v>1.6500000000000001E-2</v>
      </c>
      <c r="G12" s="131">
        <v>1358.18</v>
      </c>
      <c r="H12" s="204">
        <v>0.99329999999999996</v>
      </c>
      <c r="I12" s="204">
        <v>4.6800000000000001E-2</v>
      </c>
    </row>
    <row r="13" spans="1:255" s="101" customFormat="1" ht="18" customHeight="1">
      <c r="B13" s="94">
        <v>14</v>
      </c>
      <c r="C13" s="98" t="s">
        <v>55</v>
      </c>
      <c r="D13" s="99">
        <v>185025</v>
      </c>
      <c r="E13" s="204">
        <v>1.77E-2</v>
      </c>
      <c r="F13" s="204">
        <v>1.7899999999999999E-2</v>
      </c>
      <c r="G13" s="131">
        <v>1157.22</v>
      </c>
      <c r="H13" s="204">
        <v>0.84630000000000005</v>
      </c>
      <c r="I13" s="204">
        <v>5.28E-2</v>
      </c>
    </row>
    <row r="14" spans="1:255" s="101" customFormat="1" ht="18" customHeight="1">
      <c r="B14" s="94">
        <v>18</v>
      </c>
      <c r="C14" s="98" t="s">
        <v>56</v>
      </c>
      <c r="D14" s="99">
        <v>205369</v>
      </c>
      <c r="E14" s="204">
        <v>1.9599999999999999E-2</v>
      </c>
      <c r="F14" s="204">
        <v>1.9E-2</v>
      </c>
      <c r="G14" s="131">
        <v>1178.24</v>
      </c>
      <c r="H14" s="204">
        <v>0.86170000000000002</v>
      </c>
      <c r="I14" s="204">
        <v>5.0700000000000002E-2</v>
      </c>
    </row>
    <row r="15" spans="1:255" s="101" customFormat="1" ht="18" customHeight="1">
      <c r="B15" s="94">
        <v>21</v>
      </c>
      <c r="C15" s="98" t="s">
        <v>57</v>
      </c>
      <c r="D15" s="99">
        <v>107510</v>
      </c>
      <c r="E15" s="204">
        <v>1.03E-2</v>
      </c>
      <c r="F15" s="204">
        <v>2.1600000000000001E-2</v>
      </c>
      <c r="G15" s="131">
        <v>1242.9000000000001</v>
      </c>
      <c r="H15" s="204">
        <v>0.90900000000000003</v>
      </c>
      <c r="I15" s="204">
        <v>4.6300000000000001E-2</v>
      </c>
    </row>
    <row r="16" spans="1:255" s="101" customFormat="1" ht="18" customHeight="1">
      <c r="B16" s="94">
        <v>23</v>
      </c>
      <c r="C16" s="98" t="s">
        <v>58</v>
      </c>
      <c r="D16" s="99">
        <v>152783</v>
      </c>
      <c r="E16" s="204">
        <v>1.46E-2</v>
      </c>
      <c r="F16" s="204">
        <v>1.8100000000000002E-2</v>
      </c>
      <c r="G16" s="131">
        <v>1144.68</v>
      </c>
      <c r="H16" s="204">
        <v>0.83709999999999996</v>
      </c>
      <c r="I16" s="204">
        <v>5.1400000000000001E-2</v>
      </c>
    </row>
    <row r="17" spans="1:457" s="101" customFormat="1" ht="18" customHeight="1">
      <c r="B17" s="94">
        <v>29</v>
      </c>
      <c r="C17" s="98" t="s">
        <v>59</v>
      </c>
      <c r="D17" s="99">
        <v>299056</v>
      </c>
      <c r="E17" s="204">
        <v>2.86E-2</v>
      </c>
      <c r="F17" s="204">
        <v>1.9800000000000002E-2</v>
      </c>
      <c r="G17" s="131">
        <v>1247.8900000000001</v>
      </c>
      <c r="H17" s="204">
        <v>0.91259999999999997</v>
      </c>
      <c r="I17" s="204">
        <v>4.7800000000000002E-2</v>
      </c>
    </row>
    <row r="18" spans="1:457" s="101" customFormat="1" ht="18" customHeight="1">
      <c r="B18" s="94">
        <v>41</v>
      </c>
      <c r="C18" s="98" t="s">
        <v>60</v>
      </c>
      <c r="D18" s="99">
        <v>412690</v>
      </c>
      <c r="E18" s="204">
        <v>3.9399999999999998E-2</v>
      </c>
      <c r="F18" s="204">
        <v>1.8100000000000002E-2</v>
      </c>
      <c r="G18" s="131">
        <v>1268.72</v>
      </c>
      <c r="H18" s="204">
        <v>0.92779999999999996</v>
      </c>
      <c r="I18" s="204">
        <v>4.8500000000000001E-2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319883</v>
      </c>
      <c r="E20" s="203">
        <v>3.0599999999999999E-2</v>
      </c>
      <c r="F20" s="203">
        <v>1.2200000000000001E-2</v>
      </c>
      <c r="G20" s="130">
        <v>1444.03</v>
      </c>
      <c r="H20" s="203">
        <v>1.0561</v>
      </c>
      <c r="I20" s="203">
        <v>4.4299999999999999E-2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55540</v>
      </c>
      <c r="E21" s="204">
        <v>5.3E-3</v>
      </c>
      <c r="F21" s="204">
        <v>1.0699999999999999E-2</v>
      </c>
      <c r="G21" s="131">
        <v>1320.58</v>
      </c>
      <c r="H21" s="204">
        <v>0.96579999999999999</v>
      </c>
      <c r="I21" s="204">
        <v>4.7699999999999999E-2</v>
      </c>
    </row>
    <row r="22" spans="1:457" s="101" customFormat="1" ht="18" customHeight="1">
      <c r="B22" s="94">
        <v>40</v>
      </c>
      <c r="C22" s="98" t="s">
        <v>63</v>
      </c>
      <c r="D22" s="99">
        <v>36423</v>
      </c>
      <c r="E22" s="204">
        <v>3.5000000000000001E-3</v>
      </c>
      <c r="F22" s="204">
        <v>6.1000000000000004E-3</v>
      </c>
      <c r="G22" s="131">
        <v>1333.03</v>
      </c>
      <c r="H22" s="204">
        <v>0.97489999999999999</v>
      </c>
      <c r="I22" s="204">
        <v>4.9500000000000002E-2</v>
      </c>
    </row>
    <row r="23" spans="1:457" s="101" customFormat="1" ht="18" customHeight="1">
      <c r="B23" s="94">
        <v>50</v>
      </c>
      <c r="C23" s="101" t="s">
        <v>64</v>
      </c>
      <c r="D23" s="103">
        <v>227920</v>
      </c>
      <c r="E23" s="205">
        <v>2.18E-2</v>
      </c>
      <c r="F23" s="205">
        <v>1.3599999999999999E-2</v>
      </c>
      <c r="G23" s="132">
        <v>1491.85</v>
      </c>
      <c r="H23" s="205">
        <v>1.091</v>
      </c>
      <c r="I23" s="205">
        <v>4.2700000000000002E-2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303051</v>
      </c>
      <c r="E25" s="203">
        <v>2.9000000000000001E-2</v>
      </c>
      <c r="F25" s="203">
        <v>4.3E-3</v>
      </c>
      <c r="G25" s="130">
        <v>1575.83</v>
      </c>
      <c r="H25" s="203">
        <v>1.1524000000000001</v>
      </c>
      <c r="I25" s="203">
        <v>3.7199999999999997E-2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215595</v>
      </c>
      <c r="E27" s="203">
        <v>2.06E-2</v>
      </c>
      <c r="F27" s="203">
        <v>1.84E-2</v>
      </c>
      <c r="G27" s="130">
        <v>1275.6500000000001</v>
      </c>
      <c r="H27" s="203">
        <v>0.93289999999999995</v>
      </c>
      <c r="I27" s="203">
        <v>4.5100000000000001E-2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379054</v>
      </c>
      <c r="E29" s="203">
        <v>3.6200000000000003E-2</v>
      </c>
      <c r="F29" s="203">
        <v>2.5499999999999998E-2</v>
      </c>
      <c r="G29" s="130">
        <v>1248.0999999999999</v>
      </c>
      <c r="H29" s="203">
        <v>0.91279999999999994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200135</v>
      </c>
      <c r="E30" s="204">
        <v>1.9099999999999999E-2</v>
      </c>
      <c r="F30" s="204">
        <v>2.5600000000000001E-2</v>
      </c>
      <c r="G30" s="131">
        <v>1267.51</v>
      </c>
      <c r="H30" s="204">
        <v>0.92700000000000005</v>
      </c>
      <c r="I30" s="204">
        <v>4.6699999999999998E-2</v>
      </c>
    </row>
    <row r="31" spans="1:457" s="101" customFormat="1" ht="18" customHeight="1">
      <c r="B31" s="94">
        <v>38</v>
      </c>
      <c r="C31" s="98" t="s">
        <v>68</v>
      </c>
      <c r="D31" s="99">
        <v>178919</v>
      </c>
      <c r="E31" s="204">
        <v>1.7100000000000001E-2</v>
      </c>
      <c r="F31" s="204">
        <v>2.5399999999999999E-2</v>
      </c>
      <c r="G31" s="131">
        <v>1226.4000000000001</v>
      </c>
      <c r="H31" s="204">
        <v>0.89690000000000003</v>
      </c>
      <c r="I31" s="204">
        <v>4.87E-2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149659</v>
      </c>
      <c r="E33" s="203">
        <v>1.43E-2</v>
      </c>
      <c r="F33" s="203">
        <v>1.2E-2</v>
      </c>
      <c r="G33" s="130">
        <v>1436.87</v>
      </c>
      <c r="H33" s="203">
        <v>1.0508</v>
      </c>
      <c r="I33" s="203">
        <v>4.2200000000000001E-2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637891</v>
      </c>
      <c r="E35" s="203">
        <v>6.0999999999999999E-2</v>
      </c>
      <c r="F35" s="203">
        <v>9.7000000000000003E-3</v>
      </c>
      <c r="G35" s="130">
        <v>1370.25</v>
      </c>
      <c r="H35" s="203">
        <v>1.0021</v>
      </c>
      <c r="I35" s="203">
        <v>4.7199999999999999E-2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40374</v>
      </c>
      <c r="E36" s="204">
        <v>3.8999999999999998E-3</v>
      </c>
      <c r="F36" s="204">
        <v>1.32E-2</v>
      </c>
      <c r="G36" s="131">
        <v>1215</v>
      </c>
      <c r="H36" s="204">
        <v>0.88859999999999995</v>
      </c>
      <c r="I36" s="204">
        <v>5.1900000000000002E-2</v>
      </c>
    </row>
    <row r="37" spans="1:255" s="101" customFormat="1" ht="18" customHeight="1">
      <c r="B37" s="94">
        <v>9</v>
      </c>
      <c r="C37" s="98" t="s">
        <v>72</v>
      </c>
      <c r="D37" s="99">
        <v>95535</v>
      </c>
      <c r="E37" s="204">
        <v>9.1000000000000004E-3</v>
      </c>
      <c r="F37" s="204">
        <v>1.24E-2</v>
      </c>
      <c r="G37" s="131">
        <v>1467.71</v>
      </c>
      <c r="H37" s="204">
        <v>1.0733999999999999</v>
      </c>
      <c r="I37" s="204">
        <v>4.4600000000000001E-2</v>
      </c>
    </row>
    <row r="38" spans="1:255" s="101" customFormat="1" ht="18" customHeight="1">
      <c r="B38" s="94">
        <v>24</v>
      </c>
      <c r="C38" s="98" t="s">
        <v>73</v>
      </c>
      <c r="D38" s="99">
        <v>140891</v>
      </c>
      <c r="E38" s="204">
        <v>1.35E-2</v>
      </c>
      <c r="F38" s="204">
        <v>2.9999999999999997E-4</v>
      </c>
      <c r="G38" s="131">
        <v>1365.6</v>
      </c>
      <c r="H38" s="204">
        <v>0.99870000000000003</v>
      </c>
      <c r="I38" s="204">
        <v>4.7399999999999998E-2</v>
      </c>
    </row>
    <row r="39" spans="1:255" s="101" customFormat="1" ht="18" customHeight="1">
      <c r="B39" s="94">
        <v>34</v>
      </c>
      <c r="C39" s="101" t="s">
        <v>74</v>
      </c>
      <c r="D39" s="103">
        <v>44584</v>
      </c>
      <c r="E39" s="205">
        <v>4.3E-3</v>
      </c>
      <c r="F39" s="205">
        <v>9.1999999999999998E-3</v>
      </c>
      <c r="G39" s="132">
        <v>1400.95</v>
      </c>
      <c r="H39" s="205">
        <v>1.0245</v>
      </c>
      <c r="I39" s="205">
        <v>4.5100000000000001E-2</v>
      </c>
    </row>
    <row r="40" spans="1:255" s="101" customFormat="1" ht="18" customHeight="1">
      <c r="B40" s="94">
        <v>37</v>
      </c>
      <c r="C40" s="101" t="s">
        <v>75</v>
      </c>
      <c r="D40" s="103">
        <v>83771</v>
      </c>
      <c r="E40" s="205">
        <v>8.0000000000000002E-3</v>
      </c>
      <c r="F40" s="205">
        <v>1.04E-2</v>
      </c>
      <c r="G40" s="132">
        <v>1286.6300000000001</v>
      </c>
      <c r="H40" s="205">
        <v>0.94089999999999996</v>
      </c>
      <c r="I40" s="205">
        <v>5.2600000000000001E-2</v>
      </c>
    </row>
    <row r="41" spans="1:255" s="101" customFormat="1" ht="18" customHeight="1">
      <c r="B41" s="94">
        <v>40</v>
      </c>
      <c r="C41" s="98" t="s">
        <v>76</v>
      </c>
      <c r="D41" s="99">
        <v>36186</v>
      </c>
      <c r="E41" s="204">
        <v>3.5000000000000001E-3</v>
      </c>
      <c r="F41" s="204">
        <v>1.34E-2</v>
      </c>
      <c r="G41" s="131">
        <v>1310.0999999999999</v>
      </c>
      <c r="H41" s="204">
        <v>0.95809999999999995</v>
      </c>
      <c r="I41" s="204">
        <v>4.87E-2</v>
      </c>
    </row>
    <row r="42" spans="1:255" s="101" customFormat="1" ht="18" customHeight="1">
      <c r="B42" s="94">
        <v>42</v>
      </c>
      <c r="C42" s="98" t="s">
        <v>77</v>
      </c>
      <c r="D42" s="99">
        <v>23165</v>
      </c>
      <c r="E42" s="204">
        <v>2.2000000000000001E-3</v>
      </c>
      <c r="F42" s="204">
        <v>9.9000000000000008E-3</v>
      </c>
      <c r="G42" s="131">
        <v>1330.1</v>
      </c>
      <c r="H42" s="204">
        <v>0.97270000000000001</v>
      </c>
      <c r="I42" s="204">
        <v>5.11E-2</v>
      </c>
    </row>
    <row r="43" spans="1:255" s="101" customFormat="1" ht="18" customHeight="1">
      <c r="B43" s="94">
        <v>47</v>
      </c>
      <c r="C43" s="98" t="s">
        <v>78</v>
      </c>
      <c r="D43" s="99">
        <v>125625</v>
      </c>
      <c r="E43" s="204">
        <v>1.2E-2</v>
      </c>
      <c r="F43" s="204">
        <v>2.01E-2</v>
      </c>
      <c r="G43" s="131">
        <v>1489.86</v>
      </c>
      <c r="H43" s="204">
        <v>1.0895999999999999</v>
      </c>
      <c r="I43" s="204">
        <v>3.9800000000000002E-2</v>
      </c>
    </row>
    <row r="44" spans="1:255" s="101" customFormat="1" ht="18" customHeight="1">
      <c r="B44" s="94">
        <v>49</v>
      </c>
      <c r="C44" s="98" t="s">
        <v>79</v>
      </c>
      <c r="D44" s="99">
        <v>47760</v>
      </c>
      <c r="E44" s="204">
        <v>4.5999999999999999E-3</v>
      </c>
      <c r="F44" s="204">
        <v>-1.6000000000000001E-3</v>
      </c>
      <c r="G44" s="131">
        <v>1188.6600000000001</v>
      </c>
      <c r="H44" s="204">
        <v>0.86929999999999996</v>
      </c>
      <c r="I44" s="204">
        <v>5.67E-2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407464</v>
      </c>
      <c r="E46" s="203">
        <v>3.8899999999999997E-2</v>
      </c>
      <c r="F46" s="203">
        <v>2.1000000000000001E-2</v>
      </c>
      <c r="G46" s="130">
        <v>1284.8499999999999</v>
      </c>
      <c r="H46" s="203">
        <v>0.93959999999999999</v>
      </c>
      <c r="I46" s="203">
        <v>5.1400000000000001E-2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77217</v>
      </c>
      <c r="E47" s="204">
        <v>7.4000000000000003E-3</v>
      </c>
      <c r="F47" s="204">
        <v>1.6299999999999999E-2</v>
      </c>
      <c r="G47" s="131">
        <v>1253.92</v>
      </c>
      <c r="H47" s="204">
        <v>0.91700000000000004</v>
      </c>
      <c r="I47" s="204">
        <v>5.4899999999999997E-2</v>
      </c>
    </row>
    <row r="48" spans="1:255" s="101" customFormat="1" ht="18" customHeight="1">
      <c r="B48" s="94">
        <v>13</v>
      </c>
      <c r="C48" s="98" t="s">
        <v>82</v>
      </c>
      <c r="D48" s="99">
        <v>106654</v>
      </c>
      <c r="E48" s="204">
        <v>1.0200000000000001E-2</v>
      </c>
      <c r="F48" s="204">
        <v>2.1700000000000001E-2</v>
      </c>
      <c r="G48" s="131">
        <v>1287.4000000000001</v>
      </c>
      <c r="H48" s="204">
        <v>0.9415</v>
      </c>
      <c r="I48" s="204">
        <v>5.04E-2</v>
      </c>
    </row>
    <row r="49" spans="1:255" s="104" customFormat="1" ht="18" customHeight="1">
      <c r="B49" s="94">
        <v>16</v>
      </c>
      <c r="C49" s="101" t="s">
        <v>83</v>
      </c>
      <c r="D49" s="99">
        <v>46226</v>
      </c>
      <c r="E49" s="204">
        <v>4.4000000000000003E-3</v>
      </c>
      <c r="F49" s="204">
        <v>1.14E-2</v>
      </c>
      <c r="G49" s="131">
        <v>1192.98</v>
      </c>
      <c r="H49" s="204">
        <v>0.87250000000000005</v>
      </c>
      <c r="I49" s="204">
        <v>5.8900000000000001E-2</v>
      </c>
    </row>
    <row r="50" spans="1:255" s="101" customFormat="1" ht="18" customHeight="1">
      <c r="B50" s="94">
        <v>19</v>
      </c>
      <c r="C50" s="101" t="s">
        <v>84</v>
      </c>
      <c r="D50" s="103">
        <v>47735</v>
      </c>
      <c r="E50" s="205">
        <v>4.5999999999999999E-3</v>
      </c>
      <c r="F50" s="205">
        <v>3.1E-2</v>
      </c>
      <c r="G50" s="132">
        <v>1449.13</v>
      </c>
      <c r="H50" s="205">
        <v>1.0598000000000001</v>
      </c>
      <c r="I50" s="205">
        <v>4.4600000000000001E-2</v>
      </c>
    </row>
    <row r="51" spans="1:255" s="101" customFormat="1" ht="18" customHeight="1">
      <c r="B51" s="94">
        <v>45</v>
      </c>
      <c r="C51" s="98" t="s">
        <v>85</v>
      </c>
      <c r="D51" s="99">
        <v>129632</v>
      </c>
      <c r="E51" s="204">
        <v>1.24E-2</v>
      </c>
      <c r="F51" s="204">
        <v>2.3E-2</v>
      </c>
      <c r="G51" s="131">
        <v>1273.46</v>
      </c>
      <c r="H51" s="204">
        <v>0.93130000000000002</v>
      </c>
      <c r="I51" s="204">
        <v>4.9700000000000001E-2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1818363</v>
      </c>
      <c r="E53" s="203">
        <v>0.17380000000000001</v>
      </c>
      <c r="F53" s="203">
        <v>9.4000000000000004E-3</v>
      </c>
      <c r="G53" s="130">
        <v>1419.45</v>
      </c>
      <c r="H53" s="203">
        <v>1.0381</v>
      </c>
      <c r="I53" s="203">
        <v>4.4200000000000003E-2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1354763</v>
      </c>
      <c r="E54" s="205">
        <v>0.1295</v>
      </c>
      <c r="F54" s="205">
        <v>7.4000000000000003E-3</v>
      </c>
      <c r="G54" s="132">
        <v>1460.79</v>
      </c>
      <c r="H54" s="205">
        <v>1.0683</v>
      </c>
      <c r="I54" s="205">
        <v>4.3400000000000001E-2</v>
      </c>
    </row>
    <row r="55" spans="1:255" s="101" customFormat="1" ht="18" customHeight="1">
      <c r="B55" s="94">
        <v>17</v>
      </c>
      <c r="C55" s="101" t="s">
        <v>207</v>
      </c>
      <c r="D55" s="103">
        <v>172747</v>
      </c>
      <c r="E55" s="205">
        <v>1.6500000000000001E-2</v>
      </c>
      <c r="F55" s="205">
        <v>1.8100000000000002E-2</v>
      </c>
      <c r="G55" s="132">
        <v>1288.3499999999999</v>
      </c>
      <c r="H55" s="205">
        <v>0.94220000000000004</v>
      </c>
      <c r="I55" s="205">
        <v>4.7300000000000002E-2</v>
      </c>
    </row>
    <row r="56" spans="1:255" s="104" customFormat="1" ht="18" customHeight="1">
      <c r="B56" s="94">
        <v>25</v>
      </c>
      <c r="C56" s="101" t="s">
        <v>204</v>
      </c>
      <c r="D56" s="99">
        <v>104971</v>
      </c>
      <c r="E56" s="204">
        <v>0.01</v>
      </c>
      <c r="F56" s="204">
        <v>1.23E-2</v>
      </c>
      <c r="G56" s="131">
        <v>1239.33</v>
      </c>
      <c r="H56" s="204">
        <v>0.90629999999999999</v>
      </c>
      <c r="I56" s="204">
        <v>4.99E-2</v>
      </c>
    </row>
    <row r="57" spans="1:255" s="101" customFormat="1" ht="18" customHeight="1">
      <c r="B57" s="94">
        <v>43</v>
      </c>
      <c r="C57" s="101" t="s">
        <v>88</v>
      </c>
      <c r="D57" s="103">
        <v>185882</v>
      </c>
      <c r="E57" s="205">
        <v>1.78E-2</v>
      </c>
      <c r="F57" s="205">
        <v>1.46E-2</v>
      </c>
      <c r="G57" s="132">
        <v>1341.76</v>
      </c>
      <c r="H57" s="205">
        <v>0.98129999999999995</v>
      </c>
      <c r="I57" s="205">
        <v>4.6600000000000003E-2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1076612</v>
      </c>
      <c r="E59" s="203">
        <v>0.10290000000000001</v>
      </c>
      <c r="F59" s="203">
        <v>1.61E-2</v>
      </c>
      <c r="G59" s="130">
        <v>1266.23</v>
      </c>
      <c r="H59" s="203">
        <v>0.92600000000000005</v>
      </c>
      <c r="I59" s="203">
        <v>4.7199999999999999E-2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353724</v>
      </c>
      <c r="E60" s="205">
        <v>3.3799999999999997E-2</v>
      </c>
      <c r="F60" s="205">
        <v>2.01E-2</v>
      </c>
      <c r="G60" s="132">
        <v>1188.8</v>
      </c>
      <c r="H60" s="205">
        <v>0.86939999999999995</v>
      </c>
      <c r="I60" s="205">
        <v>4.8000000000000001E-2</v>
      </c>
    </row>
    <row r="61" spans="1:255" s="101" customFormat="1" ht="18" customHeight="1">
      <c r="B61" s="94">
        <v>12</v>
      </c>
      <c r="C61" s="101" t="s">
        <v>206</v>
      </c>
      <c r="D61" s="103">
        <v>143130</v>
      </c>
      <c r="E61" s="205">
        <v>1.37E-2</v>
      </c>
      <c r="F61" s="205">
        <v>1.83E-2</v>
      </c>
      <c r="G61" s="132">
        <v>1238.57</v>
      </c>
      <c r="H61" s="205">
        <v>0.90580000000000005</v>
      </c>
      <c r="I61" s="205">
        <v>4.9599999999999998E-2</v>
      </c>
    </row>
    <row r="62" spans="1:255" s="101" customFormat="1" ht="18" customHeight="1">
      <c r="B62" s="94">
        <v>46</v>
      </c>
      <c r="C62" s="101" t="s">
        <v>90</v>
      </c>
      <c r="D62" s="103">
        <v>579758</v>
      </c>
      <c r="E62" s="205">
        <v>5.5399999999999998E-2</v>
      </c>
      <c r="F62" s="205">
        <v>1.32E-2</v>
      </c>
      <c r="G62" s="132">
        <v>1320.31</v>
      </c>
      <c r="H62" s="205">
        <v>0.96560000000000001</v>
      </c>
      <c r="I62" s="205">
        <v>4.6600000000000003E-2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247436</v>
      </c>
      <c r="E64" s="203">
        <v>2.3599999999999999E-2</v>
      </c>
      <c r="F64" s="203">
        <v>1.9900000000000001E-2</v>
      </c>
      <c r="G64" s="130">
        <v>1167.24</v>
      </c>
      <c r="H64" s="203">
        <v>0.85360000000000003</v>
      </c>
      <c r="I64" s="203">
        <v>5.5599999999999997E-2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145977</v>
      </c>
      <c r="E65" s="205">
        <v>1.4E-2</v>
      </c>
      <c r="F65" s="205">
        <v>2.3400000000000001E-2</v>
      </c>
      <c r="G65" s="132">
        <v>1174.46</v>
      </c>
      <c r="H65" s="205">
        <v>0.8589</v>
      </c>
      <c r="I65" s="205">
        <v>5.57E-2</v>
      </c>
    </row>
    <row r="66" spans="1:255" s="101" customFormat="1" ht="18" customHeight="1">
      <c r="B66" s="94">
        <v>10</v>
      </c>
      <c r="C66" s="98" t="s">
        <v>93</v>
      </c>
      <c r="D66" s="99">
        <v>101459</v>
      </c>
      <c r="E66" s="204">
        <v>9.7000000000000003E-3</v>
      </c>
      <c r="F66" s="204">
        <v>1.49E-2</v>
      </c>
      <c r="G66" s="131">
        <v>1156.8399999999999</v>
      </c>
      <c r="H66" s="204">
        <v>0.84599999999999997</v>
      </c>
      <c r="I66" s="204">
        <v>5.5300000000000002E-2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788346</v>
      </c>
      <c r="E68" s="203">
        <v>7.5300000000000006E-2</v>
      </c>
      <c r="F68" s="203">
        <v>6.1000000000000004E-3</v>
      </c>
      <c r="G68" s="130">
        <v>1178.17</v>
      </c>
      <c r="H68" s="203">
        <v>0.86160000000000003</v>
      </c>
      <c r="I68" s="203">
        <v>4.9299999999999997E-2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311780</v>
      </c>
      <c r="E69" s="205">
        <v>2.98E-2</v>
      </c>
      <c r="F69" s="205">
        <v>7.4999999999999997E-3</v>
      </c>
      <c r="G69" s="132">
        <v>1233.3499999999999</v>
      </c>
      <c r="H69" s="205">
        <v>0.90200000000000002</v>
      </c>
      <c r="I69" s="205">
        <v>4.8500000000000001E-2</v>
      </c>
    </row>
    <row r="70" spans="1:255" s="101" customFormat="1" ht="18" customHeight="1">
      <c r="B70" s="94">
        <v>27</v>
      </c>
      <c r="C70" s="101" t="s">
        <v>95</v>
      </c>
      <c r="D70" s="103">
        <v>112565</v>
      </c>
      <c r="E70" s="205">
        <v>1.0800000000000001E-2</v>
      </c>
      <c r="F70" s="205">
        <v>-3.8999999999999998E-3</v>
      </c>
      <c r="G70" s="132">
        <v>1080.55</v>
      </c>
      <c r="H70" s="205">
        <v>0.79020000000000001</v>
      </c>
      <c r="I70" s="205">
        <v>5.6500000000000002E-2</v>
      </c>
    </row>
    <row r="71" spans="1:255" s="101" customFormat="1" ht="18" customHeight="1">
      <c r="B71" s="94">
        <v>32</v>
      </c>
      <c r="C71" s="101" t="s">
        <v>205</v>
      </c>
      <c r="D71" s="103">
        <v>109437</v>
      </c>
      <c r="E71" s="205">
        <v>1.0500000000000001E-2</v>
      </c>
      <c r="F71" s="205">
        <v>5.1999999999999998E-3</v>
      </c>
      <c r="G71" s="132">
        <v>1019.83</v>
      </c>
      <c r="H71" s="205">
        <v>0.74580000000000002</v>
      </c>
      <c r="I71" s="205">
        <v>4.9599999999999998E-2</v>
      </c>
    </row>
    <row r="72" spans="1:255" s="101" customFormat="1" ht="18" customHeight="1">
      <c r="B72" s="105">
        <v>36</v>
      </c>
      <c r="C72" s="106" t="s">
        <v>96</v>
      </c>
      <c r="D72" s="103">
        <v>254564</v>
      </c>
      <c r="E72" s="205">
        <v>2.4299999999999999E-2</v>
      </c>
      <c r="F72" s="205">
        <v>9.4000000000000004E-3</v>
      </c>
      <c r="G72" s="132">
        <v>1221.8399999999999</v>
      </c>
      <c r="H72" s="205">
        <v>0.89359999999999995</v>
      </c>
      <c r="I72" s="205">
        <v>4.6600000000000003E-2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1293767</v>
      </c>
      <c r="E74" s="203">
        <v>0.1236</v>
      </c>
      <c r="F74" s="203">
        <v>1.8499999999999999E-2</v>
      </c>
      <c r="G74" s="130">
        <v>1577.83</v>
      </c>
      <c r="H74" s="203">
        <v>1.1538999999999999</v>
      </c>
      <c r="I74" s="203">
        <v>4.0599999999999997E-2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271106</v>
      </c>
      <c r="E76" s="203">
        <v>2.5899999999999999E-2</v>
      </c>
      <c r="F76" s="203">
        <v>1.9300000000000001E-2</v>
      </c>
      <c r="G76" s="130">
        <v>1223.83</v>
      </c>
      <c r="H76" s="203">
        <v>0.89500000000000002</v>
      </c>
      <c r="I76" s="203">
        <v>5.0500000000000003E-2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149277</v>
      </c>
      <c r="E78" s="203">
        <v>1.43E-2</v>
      </c>
      <c r="F78" s="203">
        <v>1.6799999999999999E-2</v>
      </c>
      <c r="G78" s="130">
        <v>1559.59</v>
      </c>
      <c r="H78" s="203">
        <v>1.1406000000000001</v>
      </c>
      <c r="I78" s="203">
        <v>4.1300000000000003E-2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589096</v>
      </c>
      <c r="E80" s="203">
        <v>5.6300000000000003E-2</v>
      </c>
      <c r="F80" s="203">
        <v>9.7000000000000003E-3</v>
      </c>
      <c r="G80" s="130">
        <v>1677.93</v>
      </c>
      <c r="H80" s="203">
        <v>1.2271000000000001</v>
      </c>
      <c r="I80" s="203">
        <v>4.07E-2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85220</v>
      </c>
      <c r="E81" s="204">
        <v>8.0999999999999996E-3</v>
      </c>
      <c r="F81" s="205">
        <v>1.78E-2</v>
      </c>
      <c r="G81" s="131">
        <v>1703.76</v>
      </c>
      <c r="H81" s="204">
        <v>1.246</v>
      </c>
      <c r="I81" s="205">
        <v>4.0800000000000003E-2</v>
      </c>
    </row>
    <row r="82" spans="1:255" s="101" customFormat="1" ht="18" customHeight="1">
      <c r="B82" s="94">
        <v>20</v>
      </c>
      <c r="C82" s="101" t="s">
        <v>202</v>
      </c>
      <c r="D82" s="99">
        <v>197881</v>
      </c>
      <c r="E82" s="204">
        <v>1.89E-2</v>
      </c>
      <c r="F82" s="205">
        <v>8.0999999999999996E-3</v>
      </c>
      <c r="G82" s="131">
        <v>1647.37</v>
      </c>
      <c r="H82" s="204">
        <v>1.2048000000000001</v>
      </c>
      <c r="I82" s="205">
        <v>4.1300000000000003E-2</v>
      </c>
    </row>
    <row r="83" spans="1:255" s="101" customFormat="1" ht="18" customHeight="1">
      <c r="B83" s="94">
        <v>48</v>
      </c>
      <c r="C83" s="101" t="s">
        <v>201</v>
      </c>
      <c r="D83" s="99">
        <v>305995</v>
      </c>
      <c r="E83" s="204">
        <v>2.92E-2</v>
      </c>
      <c r="F83" s="205">
        <v>8.5000000000000006E-3</v>
      </c>
      <c r="G83" s="131">
        <v>1690.5</v>
      </c>
      <c r="H83" s="204">
        <v>1.2363</v>
      </c>
      <c r="I83" s="205">
        <v>4.0300000000000002E-2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75942</v>
      </c>
      <c r="E85" s="203">
        <v>7.3000000000000001E-3</v>
      </c>
      <c r="F85" s="203">
        <v>1.8800000000000001E-2</v>
      </c>
      <c r="G85" s="130">
        <v>1357.4</v>
      </c>
      <c r="H85" s="203">
        <v>0.99270000000000003</v>
      </c>
      <c r="I85" s="203">
        <v>4.6399999999999997E-2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9530</v>
      </c>
      <c r="E87" s="204">
        <v>8.9999999999999998E-4</v>
      </c>
      <c r="F87" s="205">
        <v>2.4500000000000001E-2</v>
      </c>
      <c r="G87" s="131">
        <v>1407.3</v>
      </c>
      <c r="H87" s="204">
        <v>1.0291999999999999</v>
      </c>
      <c r="I87" s="205">
        <v>5.5599999999999997E-2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9194</v>
      </c>
      <c r="E88" s="204">
        <v>8.9999999999999998E-4</v>
      </c>
      <c r="F88" s="205">
        <v>2.6700000000000002E-2</v>
      </c>
      <c r="G88" s="131">
        <v>1341.35</v>
      </c>
      <c r="H88" s="204">
        <v>0.98099999999999998</v>
      </c>
      <c r="I88" s="205">
        <v>4.8099999999999997E-2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10463537</v>
      </c>
      <c r="E90" s="229">
        <v>1</v>
      </c>
      <c r="F90" s="229">
        <v>1.4500000000000001E-2</v>
      </c>
      <c r="G90" s="228">
        <v>1367.38</v>
      </c>
      <c r="H90" s="229">
        <v>1</v>
      </c>
      <c r="I90" s="229">
        <v>4.5199999999999997E-2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62" sqref="K62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1" t="s">
        <v>151</v>
      </c>
      <c r="D2" s="572"/>
      <c r="E2" s="572"/>
      <c r="F2" s="572"/>
      <c r="G2" s="572"/>
    </row>
    <row r="3" spans="1:10" s="114" customFormat="1" ht="18.95" customHeight="1">
      <c r="A3" s="213"/>
      <c r="B3" s="214"/>
      <c r="C3" s="573" t="s">
        <v>142</v>
      </c>
      <c r="D3" s="574"/>
      <c r="E3" s="574"/>
      <c r="F3" s="574"/>
      <c r="G3" s="574"/>
    </row>
    <row r="4" spans="1:10" ht="19.7" customHeight="1">
      <c r="A4" s="213"/>
      <c r="B4" s="579" t="s">
        <v>156</v>
      </c>
      <c r="C4" s="575" t="str">
        <f>'Pensiones - mínimos'!$B$3</f>
        <v xml:space="preserve">  1 de marzo de 2026</v>
      </c>
      <c r="D4" s="577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80"/>
      <c r="C5" s="576"/>
      <c r="D5" s="578"/>
      <c r="E5" s="451" t="s">
        <v>4</v>
      </c>
      <c r="F5" s="452" t="s">
        <v>3</v>
      </c>
      <c r="G5" s="470" t="s">
        <v>6</v>
      </c>
    </row>
    <row r="6" spans="1:10">
      <c r="B6" s="120">
        <v>4</v>
      </c>
      <c r="C6" s="462" t="s">
        <v>53</v>
      </c>
      <c r="D6" s="463">
        <v>35175</v>
      </c>
      <c r="E6" s="464">
        <v>0.35399999999999998</v>
      </c>
      <c r="F6" s="465">
        <v>0.216</v>
      </c>
      <c r="G6" s="472">
        <v>0.28899999999999998</v>
      </c>
    </row>
    <row r="7" spans="1:10">
      <c r="B7" s="121">
        <v>11</v>
      </c>
      <c r="C7" s="462" t="s">
        <v>54</v>
      </c>
      <c r="D7" s="463">
        <v>65097</v>
      </c>
      <c r="E7" s="464">
        <v>0.34200000000000003</v>
      </c>
      <c r="F7" s="465">
        <v>0.21099999999999999</v>
      </c>
      <c r="G7" s="472">
        <v>0.27300000000000002</v>
      </c>
      <c r="H7" s="114"/>
    </row>
    <row r="8" spans="1:10">
      <c r="B8" s="121">
        <v>14</v>
      </c>
      <c r="C8" s="462" t="s">
        <v>55</v>
      </c>
      <c r="D8" s="463">
        <v>53242</v>
      </c>
      <c r="E8" s="464">
        <v>0.34499999999999997</v>
      </c>
      <c r="F8" s="465">
        <v>0.22</v>
      </c>
      <c r="G8" s="472">
        <v>0.28799999999999998</v>
      </c>
      <c r="H8" s="114"/>
    </row>
    <row r="9" spans="1:10">
      <c r="B9" s="121">
        <v>18</v>
      </c>
      <c r="C9" s="462" t="s">
        <v>56</v>
      </c>
      <c r="D9" s="463">
        <v>57611</v>
      </c>
      <c r="E9" s="464">
        <v>0.33900000000000002</v>
      </c>
      <c r="F9" s="465">
        <v>0.21</v>
      </c>
      <c r="G9" s="472">
        <v>0.28100000000000003</v>
      </c>
      <c r="H9" s="114"/>
    </row>
    <row r="10" spans="1:10">
      <c r="B10" s="121">
        <v>21</v>
      </c>
      <c r="C10" s="462" t="s">
        <v>57</v>
      </c>
      <c r="D10" s="463">
        <v>28995</v>
      </c>
      <c r="E10" s="464">
        <v>0.34</v>
      </c>
      <c r="F10" s="465">
        <v>0.19700000000000001</v>
      </c>
      <c r="G10" s="472">
        <v>0.27</v>
      </c>
      <c r="H10" s="114"/>
    </row>
    <row r="11" spans="1:10">
      <c r="B11" s="121">
        <v>23</v>
      </c>
      <c r="C11" s="462" t="s">
        <v>58</v>
      </c>
      <c r="D11" s="463">
        <v>49901</v>
      </c>
      <c r="E11" s="464">
        <v>0.40300000000000002</v>
      </c>
      <c r="F11" s="465">
        <v>0.24399999999999999</v>
      </c>
      <c r="G11" s="472">
        <v>0.32700000000000001</v>
      </c>
      <c r="H11" s="114"/>
    </row>
    <row r="12" spans="1:10">
      <c r="B12" s="121">
        <v>29</v>
      </c>
      <c r="C12" s="462" t="s">
        <v>59</v>
      </c>
      <c r="D12" s="463">
        <v>75058</v>
      </c>
      <c r="E12" s="464">
        <v>0.317</v>
      </c>
      <c r="F12" s="465">
        <v>0.17899999999999999</v>
      </c>
      <c r="G12" s="472">
        <v>0.251</v>
      </c>
      <c r="H12" s="114"/>
    </row>
    <row r="13" spans="1:10">
      <c r="B13" s="121">
        <v>41</v>
      </c>
      <c r="C13" s="462" t="s">
        <v>60</v>
      </c>
      <c r="D13" s="463">
        <v>107365</v>
      </c>
      <c r="E13" s="464">
        <v>0.315</v>
      </c>
      <c r="F13" s="465">
        <v>0.19900000000000001</v>
      </c>
      <c r="G13" s="472">
        <v>0.26</v>
      </c>
      <c r="H13" s="114"/>
    </row>
    <row r="14" spans="1:10" s="124" customFormat="1">
      <c r="B14" s="122"/>
      <c r="C14" s="466" t="s">
        <v>52</v>
      </c>
      <c r="D14" s="467">
        <v>472444</v>
      </c>
      <c r="E14" s="468">
        <v>0.33700000000000002</v>
      </c>
      <c r="F14" s="469">
        <v>0.20599999999999999</v>
      </c>
      <c r="G14" s="471">
        <v>0.27400000000000002</v>
      </c>
      <c r="H14" s="123"/>
      <c r="J14" s="118"/>
    </row>
    <row r="15" spans="1:10">
      <c r="B15" s="121">
        <v>22</v>
      </c>
      <c r="C15" s="462" t="s">
        <v>62</v>
      </c>
      <c r="D15" s="463">
        <v>11409</v>
      </c>
      <c r="E15" s="464">
        <v>0.28399999999999997</v>
      </c>
      <c r="F15" s="465">
        <v>0.125</v>
      </c>
      <c r="G15" s="472">
        <v>0.20499999999999999</v>
      </c>
      <c r="H15" s="114"/>
    </row>
    <row r="16" spans="1:10">
      <c r="B16" s="121">
        <v>44</v>
      </c>
      <c r="C16" s="462" t="s">
        <v>63</v>
      </c>
      <c r="D16" s="463">
        <v>7403</v>
      </c>
      <c r="E16" s="464">
        <v>0.26900000000000002</v>
      </c>
      <c r="F16" s="465">
        <v>0.14000000000000001</v>
      </c>
      <c r="G16" s="472">
        <v>0.20300000000000001</v>
      </c>
      <c r="H16" s="114"/>
    </row>
    <row r="17" spans="2:10">
      <c r="B17" s="121">
        <v>50</v>
      </c>
      <c r="C17" s="462" t="s">
        <v>64</v>
      </c>
      <c r="D17" s="463">
        <v>36574</v>
      </c>
      <c r="E17" s="464">
        <v>0.22700000000000001</v>
      </c>
      <c r="F17" s="465">
        <v>8.5999999999999993E-2</v>
      </c>
      <c r="G17" s="472">
        <v>0.16</v>
      </c>
      <c r="H17" s="114"/>
    </row>
    <row r="18" spans="2:10" s="124" customFormat="1">
      <c r="B18" s="121"/>
      <c r="C18" s="466" t="s">
        <v>61</v>
      </c>
      <c r="D18" s="467">
        <v>55386</v>
      </c>
      <c r="E18" s="468">
        <v>0.24099999999999999</v>
      </c>
      <c r="F18" s="469">
        <v>0.1</v>
      </c>
      <c r="G18" s="471">
        <v>0.17299999999999999</v>
      </c>
      <c r="H18" s="123"/>
      <c r="I18" s="411"/>
      <c r="J18" s="118"/>
    </row>
    <row r="19" spans="2:10" s="124" customFormat="1">
      <c r="B19" s="121">
        <v>33</v>
      </c>
      <c r="C19" s="466" t="s">
        <v>65</v>
      </c>
      <c r="D19" s="467">
        <v>42463</v>
      </c>
      <c r="E19" s="468">
        <v>0.19900000000000001</v>
      </c>
      <c r="F19" s="469">
        <v>7.8E-2</v>
      </c>
      <c r="G19" s="471">
        <v>0.14000000000000001</v>
      </c>
      <c r="H19" s="123"/>
      <c r="J19" s="118"/>
    </row>
    <row r="20" spans="2:10" s="124" customFormat="1">
      <c r="B20" s="121">
        <v>7</v>
      </c>
      <c r="C20" s="466" t="s">
        <v>203</v>
      </c>
      <c r="D20" s="467">
        <v>32301</v>
      </c>
      <c r="E20" s="468">
        <v>0.19400000000000001</v>
      </c>
      <c r="F20" s="469">
        <v>9.6000000000000002E-2</v>
      </c>
      <c r="G20" s="471">
        <v>0.15</v>
      </c>
      <c r="H20" s="123"/>
      <c r="J20" s="118"/>
    </row>
    <row r="21" spans="2:10">
      <c r="B21" s="121">
        <v>35</v>
      </c>
      <c r="C21" s="462" t="s">
        <v>67</v>
      </c>
      <c r="D21" s="463">
        <v>46700</v>
      </c>
      <c r="E21" s="464">
        <v>0.28499999999999998</v>
      </c>
      <c r="F21" s="465">
        <v>0.18</v>
      </c>
      <c r="G21" s="472">
        <v>0.23300000000000001</v>
      </c>
      <c r="H21" s="114"/>
    </row>
    <row r="22" spans="2:10">
      <c r="B22" s="121">
        <v>38</v>
      </c>
      <c r="C22" s="462" t="s">
        <v>68</v>
      </c>
      <c r="D22" s="463">
        <v>49482</v>
      </c>
      <c r="E22" s="464">
        <v>0.32600000000000001</v>
      </c>
      <c r="F22" s="465">
        <v>0.224</v>
      </c>
      <c r="G22" s="472">
        <v>0.27700000000000002</v>
      </c>
      <c r="H22" s="114"/>
    </row>
    <row r="23" spans="2:10" s="124" customFormat="1">
      <c r="B23" s="121"/>
      <c r="C23" s="466" t="s">
        <v>66</v>
      </c>
      <c r="D23" s="467">
        <v>96182</v>
      </c>
      <c r="E23" s="468">
        <v>0.30499999999999999</v>
      </c>
      <c r="F23" s="469">
        <v>0.20100000000000001</v>
      </c>
      <c r="G23" s="471">
        <v>0.254</v>
      </c>
      <c r="H23" s="123"/>
      <c r="J23" s="118"/>
    </row>
    <row r="24" spans="2:10" s="124" customFormat="1">
      <c r="B24" s="121">
        <v>39</v>
      </c>
      <c r="C24" s="466" t="s">
        <v>69</v>
      </c>
      <c r="D24" s="467">
        <v>23851</v>
      </c>
      <c r="E24" s="468">
        <v>0.216</v>
      </c>
      <c r="F24" s="469">
        <v>9.9000000000000005E-2</v>
      </c>
      <c r="G24" s="471">
        <v>0.159</v>
      </c>
      <c r="H24" s="123"/>
      <c r="J24" s="118"/>
    </row>
    <row r="25" spans="2:10">
      <c r="B25" s="121">
        <v>5</v>
      </c>
      <c r="C25" s="462" t="s">
        <v>71</v>
      </c>
      <c r="D25" s="463">
        <v>12852</v>
      </c>
      <c r="E25" s="464">
        <v>0.40200000000000002</v>
      </c>
      <c r="F25" s="465">
        <v>0.24199999999999999</v>
      </c>
      <c r="G25" s="472">
        <v>0.318</v>
      </c>
      <c r="H25" s="114"/>
    </row>
    <row r="26" spans="2:10">
      <c r="B26" s="121">
        <v>9</v>
      </c>
      <c r="C26" s="462" t="s">
        <v>72</v>
      </c>
      <c r="D26" s="463">
        <v>15597</v>
      </c>
      <c r="E26" s="464">
        <v>0.23100000000000001</v>
      </c>
      <c r="F26" s="465">
        <v>9.4E-2</v>
      </c>
      <c r="G26" s="472">
        <v>0.16300000000000001</v>
      </c>
      <c r="H26" s="114"/>
    </row>
    <row r="27" spans="2:10">
      <c r="B27" s="121">
        <v>24</v>
      </c>
      <c r="C27" s="462" t="s">
        <v>73</v>
      </c>
      <c r="D27" s="463">
        <v>26899</v>
      </c>
      <c r="E27" s="464">
        <v>0.25700000000000001</v>
      </c>
      <c r="F27" s="465">
        <v>0.122</v>
      </c>
      <c r="G27" s="472">
        <v>0.191</v>
      </c>
      <c r="H27" s="114"/>
    </row>
    <row r="28" spans="2:10">
      <c r="B28" s="121">
        <v>34</v>
      </c>
      <c r="C28" s="462" t="s">
        <v>74</v>
      </c>
      <c r="D28" s="463">
        <v>9578</v>
      </c>
      <c r="E28" s="464">
        <v>0.29399999999999998</v>
      </c>
      <c r="F28" s="465">
        <v>0.14000000000000001</v>
      </c>
      <c r="G28" s="472">
        <v>0.215</v>
      </c>
      <c r="H28" s="114"/>
    </row>
    <row r="29" spans="2:10">
      <c r="B29" s="121">
        <v>37</v>
      </c>
      <c r="C29" s="462" t="s">
        <v>75</v>
      </c>
      <c r="D29" s="463">
        <v>24234</v>
      </c>
      <c r="E29" s="464">
        <v>0.35399999999999998</v>
      </c>
      <c r="F29" s="465">
        <v>0.22500000000000001</v>
      </c>
      <c r="G29" s="472">
        <v>0.28899999999999998</v>
      </c>
      <c r="H29" s="114"/>
    </row>
    <row r="30" spans="2:10">
      <c r="B30" s="121">
        <v>40</v>
      </c>
      <c r="C30" s="462" t="s">
        <v>76</v>
      </c>
      <c r="D30" s="463">
        <v>8434</v>
      </c>
      <c r="E30" s="464">
        <v>0.31900000000000001</v>
      </c>
      <c r="F30" s="465">
        <v>0.14899999999999999</v>
      </c>
      <c r="G30" s="472">
        <v>0.23300000000000001</v>
      </c>
      <c r="H30" s="114"/>
    </row>
    <row r="31" spans="2:10">
      <c r="B31" s="121">
        <v>42</v>
      </c>
      <c r="C31" s="462" t="s">
        <v>77</v>
      </c>
      <c r="D31" s="463">
        <v>4627</v>
      </c>
      <c r="E31" s="464">
        <v>0.27200000000000002</v>
      </c>
      <c r="F31" s="465">
        <v>0.126</v>
      </c>
      <c r="G31" s="472">
        <v>0.2</v>
      </c>
      <c r="H31" s="114"/>
    </row>
    <row r="32" spans="2:10">
      <c r="B32" s="121">
        <v>47</v>
      </c>
      <c r="C32" s="462" t="s">
        <v>78</v>
      </c>
      <c r="D32" s="463">
        <v>23076</v>
      </c>
      <c r="E32" s="464">
        <v>0.25800000000000001</v>
      </c>
      <c r="F32" s="465">
        <v>0.114</v>
      </c>
      <c r="G32" s="472">
        <v>0.184</v>
      </c>
      <c r="H32" s="114"/>
    </row>
    <row r="33" spans="2:10">
      <c r="B33" s="121">
        <v>49</v>
      </c>
      <c r="C33" s="462" t="s">
        <v>79</v>
      </c>
      <c r="D33" s="463">
        <v>16747</v>
      </c>
      <c r="E33" s="464">
        <v>0.42</v>
      </c>
      <c r="F33" s="465">
        <v>0.28399999999999997</v>
      </c>
      <c r="G33" s="472">
        <v>0.35099999999999998</v>
      </c>
      <c r="H33" s="114"/>
    </row>
    <row r="34" spans="2:10" s="124" customFormat="1">
      <c r="B34" s="121"/>
      <c r="C34" s="466" t="s">
        <v>70</v>
      </c>
      <c r="D34" s="467">
        <v>142044</v>
      </c>
      <c r="E34" s="468">
        <v>0.29399999999999998</v>
      </c>
      <c r="F34" s="469">
        <v>0.153</v>
      </c>
      <c r="G34" s="471">
        <v>0.223</v>
      </c>
      <c r="H34" s="123"/>
      <c r="J34" s="118"/>
    </row>
    <row r="35" spans="2:10">
      <c r="B35" s="121">
        <v>2</v>
      </c>
      <c r="C35" s="462" t="s">
        <v>81</v>
      </c>
      <c r="D35" s="463">
        <v>25314</v>
      </c>
      <c r="E35" s="464">
        <v>0.40899999999999997</v>
      </c>
      <c r="F35" s="465">
        <v>0.254</v>
      </c>
      <c r="G35" s="472">
        <v>0.32800000000000001</v>
      </c>
      <c r="H35" s="114"/>
    </row>
    <row r="36" spans="2:10">
      <c r="B36" s="121">
        <v>13</v>
      </c>
      <c r="C36" s="462" t="s">
        <v>82</v>
      </c>
      <c r="D36" s="463">
        <v>35291</v>
      </c>
      <c r="E36" s="464">
        <v>0.42799999999999999</v>
      </c>
      <c r="F36" s="465">
        <v>0.249</v>
      </c>
      <c r="G36" s="472">
        <v>0.33100000000000002</v>
      </c>
      <c r="H36" s="114"/>
    </row>
    <row r="37" spans="2:10">
      <c r="B37" s="121">
        <v>16</v>
      </c>
      <c r="C37" s="462" t="s">
        <v>83</v>
      </c>
      <c r="D37" s="463">
        <v>17115</v>
      </c>
      <c r="E37" s="464">
        <v>0.44600000000000001</v>
      </c>
      <c r="F37" s="465">
        <v>0.30399999999999999</v>
      </c>
      <c r="G37" s="472">
        <v>0.37</v>
      </c>
      <c r="H37" s="114"/>
    </row>
    <row r="38" spans="2:10">
      <c r="B38" s="121">
        <v>19</v>
      </c>
      <c r="C38" s="462" t="s">
        <v>84</v>
      </c>
      <c r="D38" s="463">
        <v>8457</v>
      </c>
      <c r="E38" s="464">
        <v>0.26</v>
      </c>
      <c r="F38" s="465">
        <v>0.10199999999999999</v>
      </c>
      <c r="G38" s="472">
        <v>0.17699999999999999</v>
      </c>
      <c r="H38" s="114"/>
    </row>
    <row r="39" spans="2:10">
      <c r="B39" s="121">
        <v>45</v>
      </c>
      <c r="C39" s="462" t="s">
        <v>85</v>
      </c>
      <c r="D39" s="463">
        <v>37549</v>
      </c>
      <c r="E39" s="464">
        <v>0.39300000000000002</v>
      </c>
      <c r="F39" s="465">
        <v>0.20300000000000001</v>
      </c>
      <c r="G39" s="472">
        <v>0.28999999999999998</v>
      </c>
      <c r="H39" s="114"/>
    </row>
    <row r="40" spans="2:10" s="126" customFormat="1">
      <c r="B40" s="121"/>
      <c r="C40" s="466" t="s">
        <v>80</v>
      </c>
      <c r="D40" s="467">
        <v>123726</v>
      </c>
      <c r="E40" s="468">
        <v>0.39500000000000002</v>
      </c>
      <c r="F40" s="469">
        <v>0.22500000000000001</v>
      </c>
      <c r="G40" s="471">
        <v>0.30399999999999999</v>
      </c>
      <c r="H40" s="125"/>
      <c r="J40" s="118"/>
    </row>
    <row r="41" spans="2:10">
      <c r="B41" s="121">
        <v>8</v>
      </c>
      <c r="C41" s="462" t="s">
        <v>87</v>
      </c>
      <c r="D41" s="463">
        <v>171660</v>
      </c>
      <c r="E41" s="464">
        <v>0.17100000000000001</v>
      </c>
      <c r="F41" s="465">
        <v>6.9000000000000006E-2</v>
      </c>
      <c r="G41" s="472">
        <v>0.127</v>
      </c>
      <c r="H41" s="114"/>
    </row>
    <row r="42" spans="2:10">
      <c r="B42" s="121">
        <v>17</v>
      </c>
      <c r="C42" s="462" t="s">
        <v>207</v>
      </c>
      <c r="D42" s="463">
        <v>24342</v>
      </c>
      <c r="E42" s="464">
        <v>0.183</v>
      </c>
      <c r="F42" s="465">
        <v>8.8999999999999996E-2</v>
      </c>
      <c r="G42" s="472">
        <v>0.14099999999999999</v>
      </c>
      <c r="H42" s="114"/>
    </row>
    <row r="43" spans="2:10">
      <c r="B43" s="121">
        <v>25</v>
      </c>
      <c r="C43" s="462" t="s">
        <v>204</v>
      </c>
      <c r="D43" s="463">
        <v>19166</v>
      </c>
      <c r="E43" s="464">
        <v>0.24199999999999999</v>
      </c>
      <c r="F43" s="465">
        <v>0.113</v>
      </c>
      <c r="G43" s="472">
        <v>0.183</v>
      </c>
      <c r="H43" s="114"/>
    </row>
    <row r="44" spans="2:10">
      <c r="B44" s="121">
        <v>43</v>
      </c>
      <c r="C44" s="462" t="s">
        <v>88</v>
      </c>
      <c r="D44" s="463">
        <v>30654</v>
      </c>
      <c r="E44" s="464">
        <v>0.223</v>
      </c>
      <c r="F44" s="465">
        <v>0.1</v>
      </c>
      <c r="G44" s="472">
        <v>0.16500000000000001</v>
      </c>
      <c r="H44" s="114"/>
    </row>
    <row r="45" spans="2:10" s="126" customFormat="1">
      <c r="B45" s="121"/>
      <c r="C45" s="466" t="s">
        <v>86</v>
      </c>
      <c r="D45" s="467">
        <v>245822</v>
      </c>
      <c r="E45" s="468">
        <v>0.18099999999999999</v>
      </c>
      <c r="F45" s="469">
        <v>7.6999999999999999E-2</v>
      </c>
      <c r="G45" s="471">
        <v>0.13500000000000001</v>
      </c>
      <c r="H45" s="125"/>
      <c r="J45" s="118"/>
    </row>
    <row r="46" spans="2:10">
      <c r="B46" s="121">
        <v>3</v>
      </c>
      <c r="C46" s="462" t="s">
        <v>199</v>
      </c>
      <c r="D46" s="463">
        <v>89142</v>
      </c>
      <c r="E46" s="464">
        <v>0.31</v>
      </c>
      <c r="F46" s="465">
        <v>0.187</v>
      </c>
      <c r="G46" s="472">
        <v>0.252</v>
      </c>
      <c r="H46" s="114"/>
    </row>
    <row r="47" spans="2:10">
      <c r="B47" s="121">
        <v>12</v>
      </c>
      <c r="C47" s="462" t="s">
        <v>206</v>
      </c>
      <c r="D47" s="463">
        <v>29346</v>
      </c>
      <c r="E47" s="464">
        <v>0.27400000000000002</v>
      </c>
      <c r="F47" s="465">
        <v>0.128</v>
      </c>
      <c r="G47" s="472">
        <v>0.20499999999999999</v>
      </c>
      <c r="H47" s="114"/>
    </row>
    <row r="48" spans="2:10">
      <c r="B48" s="121">
        <v>46</v>
      </c>
      <c r="C48" s="462" t="s">
        <v>90</v>
      </c>
      <c r="D48" s="463">
        <v>123965</v>
      </c>
      <c r="E48" s="464">
        <v>0.28399999999999997</v>
      </c>
      <c r="F48" s="465">
        <v>0.13500000000000001</v>
      </c>
      <c r="G48" s="472">
        <v>0.214</v>
      </c>
      <c r="H48" s="114"/>
    </row>
    <row r="49" spans="2:10" s="126" customFormat="1">
      <c r="B49" s="121"/>
      <c r="C49" s="466" t="s">
        <v>89</v>
      </c>
      <c r="D49" s="467">
        <v>242453</v>
      </c>
      <c r="E49" s="468">
        <v>0.29099999999999998</v>
      </c>
      <c r="F49" s="469">
        <v>0.151</v>
      </c>
      <c r="G49" s="471">
        <v>0.22500000000000001</v>
      </c>
      <c r="H49" s="125"/>
      <c r="J49" s="118"/>
    </row>
    <row r="50" spans="2:10">
      <c r="B50" s="121">
        <v>6</v>
      </c>
      <c r="C50" s="462" t="s">
        <v>92</v>
      </c>
      <c r="D50" s="463">
        <v>56791</v>
      </c>
      <c r="E50" s="464">
        <v>0.45300000000000001</v>
      </c>
      <c r="F50" s="465">
        <v>0.33100000000000002</v>
      </c>
      <c r="G50" s="472">
        <v>0.38900000000000001</v>
      </c>
      <c r="H50" s="114"/>
    </row>
    <row r="51" spans="2:10">
      <c r="B51" s="121">
        <v>10</v>
      </c>
      <c r="C51" s="462" t="s">
        <v>93</v>
      </c>
      <c r="D51" s="463">
        <v>34379</v>
      </c>
      <c r="E51" s="464">
        <v>0.40400000000000003</v>
      </c>
      <c r="F51" s="465">
        <v>0.27200000000000002</v>
      </c>
      <c r="G51" s="472">
        <v>0.33900000000000002</v>
      </c>
      <c r="H51" s="114"/>
    </row>
    <row r="52" spans="2:10" s="126" customFormat="1">
      <c r="B52" s="121"/>
      <c r="C52" s="466" t="s">
        <v>91</v>
      </c>
      <c r="D52" s="467">
        <v>91170</v>
      </c>
      <c r="E52" s="468">
        <v>0.433</v>
      </c>
      <c r="F52" s="469">
        <v>0.308</v>
      </c>
      <c r="G52" s="471">
        <v>0.36799999999999999</v>
      </c>
      <c r="H52" s="125"/>
      <c r="J52" s="118"/>
    </row>
    <row r="53" spans="2:10">
      <c r="B53" s="121">
        <v>15</v>
      </c>
      <c r="C53" s="462" t="s">
        <v>198</v>
      </c>
      <c r="D53" s="463">
        <v>74536</v>
      </c>
      <c r="E53" s="464">
        <v>0.313</v>
      </c>
      <c r="F53" s="465">
        <v>0.152</v>
      </c>
      <c r="G53" s="472">
        <v>0.23899999999999999</v>
      </c>
      <c r="H53" s="114"/>
    </row>
    <row r="54" spans="2:10">
      <c r="B54" s="121">
        <v>27</v>
      </c>
      <c r="C54" s="462" t="s">
        <v>95</v>
      </c>
      <c r="D54" s="463">
        <v>31440</v>
      </c>
      <c r="E54" s="464">
        <v>0.32400000000000001</v>
      </c>
      <c r="F54" s="465">
        <v>0.22500000000000001</v>
      </c>
      <c r="G54" s="472">
        <v>0.27900000000000003</v>
      </c>
      <c r="H54" s="114"/>
    </row>
    <row r="55" spans="2:10">
      <c r="B55" s="121">
        <v>32</v>
      </c>
      <c r="C55" s="462" t="s">
        <v>205</v>
      </c>
      <c r="D55" s="463">
        <v>32644</v>
      </c>
      <c r="E55" s="464">
        <v>0.36199999999999999</v>
      </c>
      <c r="F55" s="465">
        <v>0.221</v>
      </c>
      <c r="G55" s="472">
        <v>0.29799999999999999</v>
      </c>
      <c r="H55" s="114"/>
    </row>
    <row r="56" spans="2:10">
      <c r="B56" s="121">
        <v>36</v>
      </c>
      <c r="C56" s="462" t="s">
        <v>96</v>
      </c>
      <c r="D56" s="463">
        <v>58186</v>
      </c>
      <c r="E56" s="464">
        <v>0.30399999999999999</v>
      </c>
      <c r="F56" s="465">
        <v>0.14099999999999999</v>
      </c>
      <c r="G56" s="472">
        <v>0.22900000000000001</v>
      </c>
      <c r="H56" s="114"/>
    </row>
    <row r="57" spans="2:10" s="126" customFormat="1">
      <c r="B57" s="121"/>
      <c r="C57" s="466" t="s">
        <v>94</v>
      </c>
      <c r="D57" s="467">
        <v>196806</v>
      </c>
      <c r="E57" s="468">
        <v>0.31900000000000001</v>
      </c>
      <c r="F57" s="469">
        <v>0.16800000000000001</v>
      </c>
      <c r="G57" s="471">
        <v>0.25</v>
      </c>
      <c r="H57" s="125"/>
      <c r="I57" s="412"/>
      <c r="J57" s="118"/>
    </row>
    <row r="58" spans="2:10" s="126" customFormat="1">
      <c r="B58" s="121">
        <v>28</v>
      </c>
      <c r="C58" s="466" t="s">
        <v>97</v>
      </c>
      <c r="D58" s="467">
        <v>176871</v>
      </c>
      <c r="E58" s="468">
        <v>0.19</v>
      </c>
      <c r="F58" s="469">
        <v>7.3999999999999996E-2</v>
      </c>
      <c r="G58" s="471">
        <v>0.13700000000000001</v>
      </c>
      <c r="H58" s="125"/>
      <c r="J58" s="118"/>
    </row>
    <row r="59" spans="2:10" s="126" customFormat="1">
      <c r="B59" s="121">
        <v>30</v>
      </c>
      <c r="C59" s="466" t="s">
        <v>98</v>
      </c>
      <c r="D59" s="467">
        <v>70224</v>
      </c>
      <c r="E59" s="468">
        <v>0.33300000000000002</v>
      </c>
      <c r="F59" s="469">
        <v>0.18099999999999999</v>
      </c>
      <c r="G59" s="471">
        <v>0.25900000000000001</v>
      </c>
      <c r="H59" s="125"/>
      <c r="J59" s="118"/>
    </row>
    <row r="60" spans="2:10" s="126" customFormat="1">
      <c r="B60" s="121">
        <v>31</v>
      </c>
      <c r="C60" s="466" t="s">
        <v>99</v>
      </c>
      <c r="D60" s="467">
        <v>20256</v>
      </c>
      <c r="E60" s="468">
        <v>0.19900000000000001</v>
      </c>
      <c r="F60" s="469">
        <v>6.9000000000000006E-2</v>
      </c>
      <c r="G60" s="471">
        <v>0.13600000000000001</v>
      </c>
      <c r="H60" s="125"/>
      <c r="J60" s="118"/>
    </row>
    <row r="61" spans="2:10">
      <c r="B61" s="121">
        <v>1</v>
      </c>
      <c r="C61" s="462" t="s">
        <v>200</v>
      </c>
      <c r="D61" s="463">
        <v>7971</v>
      </c>
      <c r="E61" s="464">
        <v>0.13900000000000001</v>
      </c>
      <c r="F61" s="465">
        <v>4.4999999999999998E-2</v>
      </c>
      <c r="G61" s="472">
        <v>9.4E-2</v>
      </c>
      <c r="H61" s="114"/>
    </row>
    <row r="62" spans="2:10">
      <c r="B62" s="121">
        <v>20</v>
      </c>
      <c r="C62" s="462" t="s">
        <v>202</v>
      </c>
      <c r="D62" s="463">
        <v>17502</v>
      </c>
      <c r="E62" s="464">
        <v>0.13</v>
      </c>
      <c r="F62" s="465">
        <v>4.1000000000000002E-2</v>
      </c>
      <c r="G62" s="472">
        <v>8.7999999999999995E-2</v>
      </c>
      <c r="H62" s="114"/>
    </row>
    <row r="63" spans="2:10">
      <c r="B63" s="121">
        <v>48</v>
      </c>
      <c r="C63" s="462" t="s">
        <v>201</v>
      </c>
      <c r="D63" s="463">
        <v>32623</v>
      </c>
      <c r="E63" s="464">
        <v>0.155</v>
      </c>
      <c r="F63" s="465">
        <v>5.3999999999999999E-2</v>
      </c>
      <c r="G63" s="472">
        <v>0.107</v>
      </c>
      <c r="H63" s="114"/>
    </row>
    <row r="64" spans="2:10" s="126" customFormat="1">
      <c r="B64" s="121">
        <v>16</v>
      </c>
      <c r="C64" s="466" t="s">
        <v>154</v>
      </c>
      <c r="D64" s="467">
        <v>58096</v>
      </c>
      <c r="E64" s="468">
        <v>0.14399999999999999</v>
      </c>
      <c r="F64" s="469">
        <v>4.8000000000000001E-2</v>
      </c>
      <c r="G64" s="471">
        <v>9.9000000000000005E-2</v>
      </c>
      <c r="H64" s="125"/>
      <c r="J64" s="118"/>
    </row>
    <row r="65" spans="2:10" s="126" customFormat="1">
      <c r="B65" s="121">
        <v>26</v>
      </c>
      <c r="C65" s="466" t="s">
        <v>150</v>
      </c>
      <c r="D65" s="467">
        <v>14147</v>
      </c>
      <c r="E65" s="468">
        <v>0.255</v>
      </c>
      <c r="F65" s="469">
        <v>0.113</v>
      </c>
      <c r="G65" s="471">
        <v>0.186</v>
      </c>
      <c r="H65" s="125"/>
      <c r="J65" s="118"/>
    </row>
    <row r="66" spans="2:10">
      <c r="B66" s="121">
        <v>51</v>
      </c>
      <c r="C66" s="462" t="s">
        <v>102</v>
      </c>
      <c r="D66" s="463">
        <v>2024</v>
      </c>
      <c r="E66" s="464">
        <v>0.26500000000000001</v>
      </c>
      <c r="F66" s="465">
        <v>0.155</v>
      </c>
      <c r="G66" s="472">
        <v>0.21199999999999999</v>
      </c>
      <c r="H66" s="114"/>
    </row>
    <row r="67" spans="2:10">
      <c r="B67" s="121">
        <v>52</v>
      </c>
      <c r="C67" s="462" t="s">
        <v>103</v>
      </c>
      <c r="D67" s="463">
        <v>2337</v>
      </c>
      <c r="E67" s="464">
        <v>0.29799999999999999</v>
      </c>
      <c r="F67" s="465">
        <v>0.20899999999999999</v>
      </c>
      <c r="G67" s="472">
        <v>0.254</v>
      </c>
      <c r="H67" s="114"/>
    </row>
    <row r="68" spans="2:10" ht="18.600000000000001" customHeight="1">
      <c r="B68" s="268"/>
      <c r="C68" s="473" t="s">
        <v>45</v>
      </c>
      <c r="D68" s="474">
        <f>'Pensiones - mínimos'!$C$14</f>
        <v>2108603</v>
      </c>
      <c r="E68" s="468">
        <f>'Pensiones - mínimos'!E14</f>
        <v>0.25900000000000001</v>
      </c>
      <c r="F68" s="469">
        <f>'Pensiones - mínimos'!F14</f>
        <v>0.13700000000000001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61" activePane="bottomLeft" state="frozen"/>
      <selection pane="bottomLeft" activeCell="L78" sqref="L78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0" t="s">
        <v>180</v>
      </c>
      <c r="C2" s="570"/>
      <c r="D2" s="570"/>
      <c r="E2" s="570"/>
      <c r="F2" s="570"/>
      <c r="G2" s="570"/>
      <c r="H2" s="570"/>
      <c r="I2" s="570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3" t="s">
        <v>225</v>
      </c>
      <c r="C5" s="584"/>
      <c r="D5" s="584"/>
      <c r="E5" s="584"/>
      <c r="F5" s="584"/>
      <c r="G5" s="584"/>
      <c r="H5" s="584"/>
      <c r="I5" s="585"/>
    </row>
    <row r="6" spans="1:226" ht="2.4500000000000002" customHeight="1">
      <c r="A6" s="217"/>
      <c r="B6" s="586"/>
      <c r="C6" s="587"/>
      <c r="D6" s="587"/>
      <c r="E6" s="587"/>
      <c r="F6" s="587"/>
      <c r="G6" s="587"/>
      <c r="H6" s="587"/>
      <c r="I6" s="588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257360</v>
      </c>
      <c r="E9" s="96">
        <v>84</v>
      </c>
      <c r="F9" s="96">
        <v>45519</v>
      </c>
      <c r="G9" s="96">
        <v>123136</v>
      </c>
      <c r="H9" s="96">
        <v>57990</v>
      </c>
      <c r="I9" s="96">
        <v>30714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17885</v>
      </c>
      <c r="E10" s="99">
        <v>84</v>
      </c>
      <c r="F10" s="99">
        <v>3263</v>
      </c>
      <c r="G10" s="99">
        <v>8127</v>
      </c>
      <c r="H10" s="99">
        <v>4221</v>
      </c>
      <c r="I10" s="99">
        <v>2273</v>
      </c>
    </row>
    <row r="11" spans="1:226" s="101" customFormat="1" ht="18" customHeight="1">
      <c r="B11" s="94">
        <v>11</v>
      </c>
      <c r="C11" s="98" t="s">
        <v>54</v>
      </c>
      <c r="D11" s="99">
        <v>31532</v>
      </c>
      <c r="E11" s="99">
        <v>84</v>
      </c>
      <c r="F11" s="99">
        <v>6371</v>
      </c>
      <c r="G11" s="99">
        <v>13994</v>
      </c>
      <c r="H11" s="99">
        <v>6765</v>
      </c>
      <c r="I11" s="99">
        <v>4402</v>
      </c>
    </row>
    <row r="12" spans="1:226" s="101" customFormat="1" ht="18" customHeight="1">
      <c r="B12" s="94">
        <v>14</v>
      </c>
      <c r="C12" s="98" t="s">
        <v>55</v>
      </c>
      <c r="D12" s="99">
        <v>31920</v>
      </c>
      <c r="E12" s="99">
        <v>85</v>
      </c>
      <c r="F12" s="99">
        <v>4690</v>
      </c>
      <c r="G12" s="99">
        <v>16436</v>
      </c>
      <c r="H12" s="99">
        <v>7274</v>
      </c>
      <c r="I12" s="99">
        <v>3520</v>
      </c>
    </row>
    <row r="13" spans="1:226" s="101" customFormat="1" ht="18" customHeight="1">
      <c r="B13" s="94">
        <v>18</v>
      </c>
      <c r="C13" s="98" t="s">
        <v>56</v>
      </c>
      <c r="D13" s="99">
        <v>30288</v>
      </c>
      <c r="E13" s="99">
        <v>85</v>
      </c>
      <c r="F13" s="99">
        <v>5268</v>
      </c>
      <c r="G13" s="99">
        <v>14199</v>
      </c>
      <c r="H13" s="99">
        <v>7025</v>
      </c>
      <c r="I13" s="99">
        <v>3796</v>
      </c>
    </row>
    <row r="14" spans="1:226" s="101" customFormat="1" ht="18" customHeight="1">
      <c r="B14" s="94">
        <v>21</v>
      </c>
      <c r="C14" s="98" t="s">
        <v>57</v>
      </c>
      <c r="D14" s="99">
        <v>17194</v>
      </c>
      <c r="E14" s="99">
        <v>83</v>
      </c>
      <c r="F14" s="99">
        <v>3010</v>
      </c>
      <c r="G14" s="99">
        <v>8440</v>
      </c>
      <c r="H14" s="99">
        <v>3846</v>
      </c>
      <c r="I14" s="99">
        <v>1898</v>
      </c>
    </row>
    <row r="15" spans="1:226" s="101" customFormat="1" ht="18" customHeight="1">
      <c r="B15" s="94">
        <v>23</v>
      </c>
      <c r="C15" s="98" t="s">
        <v>58</v>
      </c>
      <c r="D15" s="99">
        <v>24359</v>
      </c>
      <c r="E15" s="99">
        <v>86</v>
      </c>
      <c r="F15" s="99">
        <v>3667</v>
      </c>
      <c r="G15" s="99">
        <v>11852</v>
      </c>
      <c r="H15" s="99">
        <v>5822</v>
      </c>
      <c r="I15" s="99">
        <v>3018</v>
      </c>
    </row>
    <row r="16" spans="1:226" s="101" customFormat="1" ht="18" customHeight="1">
      <c r="B16" s="94">
        <v>29</v>
      </c>
      <c r="C16" s="98" t="s">
        <v>59</v>
      </c>
      <c r="D16" s="99">
        <v>43921</v>
      </c>
      <c r="E16" s="99">
        <v>82</v>
      </c>
      <c r="F16" s="99">
        <v>8331</v>
      </c>
      <c r="G16" s="99">
        <v>21137</v>
      </c>
      <c r="H16" s="99">
        <v>9677</v>
      </c>
      <c r="I16" s="99">
        <v>4776</v>
      </c>
    </row>
    <row r="17" spans="1:428" s="101" customFormat="1" ht="18" customHeight="1">
      <c r="B17" s="94">
        <v>41</v>
      </c>
      <c r="C17" s="98" t="s">
        <v>60</v>
      </c>
      <c r="D17" s="99">
        <v>60261</v>
      </c>
      <c r="E17" s="99">
        <v>84</v>
      </c>
      <c r="F17" s="99">
        <v>10919</v>
      </c>
      <c r="G17" s="99">
        <v>28951</v>
      </c>
      <c r="H17" s="99">
        <v>13360</v>
      </c>
      <c r="I17" s="99">
        <v>7031</v>
      </c>
    </row>
    <row r="18" spans="1:428" s="102" customFormat="1" ht="18" customHeight="1">
      <c r="A18" s="8"/>
      <c r="B18" s="94"/>
      <c r="C18" s="95" t="s">
        <v>61</v>
      </c>
      <c r="D18" s="96">
        <v>43139</v>
      </c>
      <c r="E18" s="96">
        <v>73</v>
      </c>
      <c r="F18" s="96">
        <v>11595</v>
      </c>
      <c r="G18" s="96">
        <v>23021</v>
      </c>
      <c r="H18" s="96">
        <v>6134</v>
      </c>
      <c r="I18" s="96">
        <v>2389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7902</v>
      </c>
      <c r="E19" s="99">
        <v>73</v>
      </c>
      <c r="F19" s="99">
        <v>2067</v>
      </c>
      <c r="G19" s="99">
        <v>4244</v>
      </c>
      <c r="H19" s="99">
        <v>1170</v>
      </c>
      <c r="I19" s="99">
        <v>421</v>
      </c>
    </row>
    <row r="20" spans="1:428" s="101" customFormat="1" ht="18" customHeight="1">
      <c r="B20" s="94">
        <v>40</v>
      </c>
      <c r="C20" s="98" t="s">
        <v>63</v>
      </c>
      <c r="D20" s="99">
        <v>5080</v>
      </c>
      <c r="E20" s="99">
        <v>76</v>
      </c>
      <c r="F20" s="99">
        <v>1101</v>
      </c>
      <c r="G20" s="99">
        <v>2881</v>
      </c>
      <c r="H20" s="99">
        <v>796</v>
      </c>
      <c r="I20" s="99">
        <v>302</v>
      </c>
    </row>
    <row r="21" spans="1:428" s="101" customFormat="1" ht="18" customHeight="1">
      <c r="B21" s="94">
        <v>50</v>
      </c>
      <c r="C21" s="101" t="s">
        <v>64</v>
      </c>
      <c r="D21" s="103">
        <v>30157</v>
      </c>
      <c r="E21" s="103">
        <v>72</v>
      </c>
      <c r="F21" s="103">
        <v>8427</v>
      </c>
      <c r="G21" s="103">
        <v>15896</v>
      </c>
      <c r="H21" s="103">
        <v>4168</v>
      </c>
      <c r="I21" s="103">
        <v>1666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36902</v>
      </c>
      <c r="E22" s="96">
        <v>68</v>
      </c>
      <c r="F22" s="96">
        <v>13793</v>
      </c>
      <c r="G22" s="96">
        <v>16490</v>
      </c>
      <c r="H22" s="96">
        <v>4624</v>
      </c>
      <c r="I22" s="96">
        <v>1995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27070</v>
      </c>
      <c r="E23" s="96">
        <v>76</v>
      </c>
      <c r="F23" s="96">
        <v>6788</v>
      </c>
      <c r="G23" s="96">
        <v>13520</v>
      </c>
      <c r="H23" s="96">
        <v>4743</v>
      </c>
      <c r="I23" s="96">
        <v>2019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52710</v>
      </c>
      <c r="E24" s="96">
        <v>80</v>
      </c>
      <c r="F24" s="96">
        <v>13540</v>
      </c>
      <c r="G24" s="96">
        <v>22671</v>
      </c>
      <c r="H24" s="96">
        <v>10177</v>
      </c>
      <c r="I24" s="96">
        <v>6322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26700</v>
      </c>
      <c r="E25" s="99">
        <v>80</v>
      </c>
      <c r="F25" s="99">
        <v>6993</v>
      </c>
      <c r="G25" s="99">
        <v>11083</v>
      </c>
      <c r="H25" s="99">
        <v>5162</v>
      </c>
      <c r="I25" s="99">
        <v>3462</v>
      </c>
    </row>
    <row r="26" spans="1:428" s="101" customFormat="1" ht="18" customHeight="1">
      <c r="B26" s="94">
        <v>38</v>
      </c>
      <c r="C26" s="98" t="s">
        <v>68</v>
      </c>
      <c r="D26" s="99">
        <v>26010</v>
      </c>
      <c r="E26" s="99">
        <v>79</v>
      </c>
      <c r="F26" s="99">
        <v>6547</v>
      </c>
      <c r="G26" s="99">
        <v>11588</v>
      </c>
      <c r="H26" s="99">
        <v>5015</v>
      </c>
      <c r="I26" s="99">
        <v>2860</v>
      </c>
    </row>
    <row r="27" spans="1:428" s="101" customFormat="1" ht="18" customHeight="1">
      <c r="B27" s="94">
        <v>39</v>
      </c>
      <c r="C27" s="95" t="s">
        <v>69</v>
      </c>
      <c r="D27" s="96">
        <v>20519</v>
      </c>
      <c r="E27" s="96">
        <v>74</v>
      </c>
      <c r="F27" s="96">
        <v>5920</v>
      </c>
      <c r="G27" s="96">
        <v>9884</v>
      </c>
      <c r="H27" s="96">
        <v>3192</v>
      </c>
      <c r="I27" s="96">
        <v>1523</v>
      </c>
    </row>
    <row r="28" spans="1:428" s="97" customFormat="1" ht="18" customHeight="1">
      <c r="A28" s="8"/>
      <c r="B28" s="94"/>
      <c r="C28" s="95" t="s">
        <v>70</v>
      </c>
      <c r="D28" s="96">
        <v>87784</v>
      </c>
      <c r="E28" s="96">
        <v>77</v>
      </c>
      <c r="F28" s="96">
        <v>21789</v>
      </c>
      <c r="G28" s="96">
        <v>44130</v>
      </c>
      <c r="H28" s="96">
        <v>14384</v>
      </c>
      <c r="I28" s="96">
        <v>7481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5949</v>
      </c>
      <c r="E29" s="99">
        <v>80</v>
      </c>
      <c r="F29" s="99">
        <v>1221</v>
      </c>
      <c r="G29" s="99">
        <v>3003</v>
      </c>
      <c r="H29" s="99">
        <v>1146</v>
      </c>
      <c r="I29" s="99">
        <v>579</v>
      </c>
    </row>
    <row r="30" spans="1:428" s="101" customFormat="1" ht="18" customHeight="1">
      <c r="B30" s="94">
        <v>9</v>
      </c>
      <c r="C30" s="98" t="s">
        <v>72</v>
      </c>
      <c r="D30" s="99">
        <v>12768</v>
      </c>
      <c r="E30" s="99">
        <v>77</v>
      </c>
      <c r="F30" s="99">
        <v>2948</v>
      </c>
      <c r="G30" s="99">
        <v>6575</v>
      </c>
      <c r="H30" s="99">
        <v>2118</v>
      </c>
      <c r="I30" s="99">
        <v>1127</v>
      </c>
    </row>
    <row r="31" spans="1:428" s="101" customFormat="1" ht="18" customHeight="1">
      <c r="B31" s="94">
        <v>24</v>
      </c>
      <c r="C31" s="98" t="s">
        <v>73</v>
      </c>
      <c r="D31" s="99">
        <v>17248</v>
      </c>
      <c r="E31" s="99">
        <v>74</v>
      </c>
      <c r="F31" s="99">
        <v>4999</v>
      </c>
      <c r="G31" s="99">
        <v>8343</v>
      </c>
      <c r="H31" s="99">
        <v>2594</v>
      </c>
      <c r="I31" s="99">
        <v>1312</v>
      </c>
    </row>
    <row r="32" spans="1:428" s="101" customFormat="1" ht="18" customHeight="1">
      <c r="B32" s="94">
        <v>34</v>
      </c>
      <c r="C32" s="101" t="s">
        <v>74</v>
      </c>
      <c r="D32" s="103">
        <v>6439</v>
      </c>
      <c r="E32" s="103">
        <v>76</v>
      </c>
      <c r="F32" s="103">
        <v>1642</v>
      </c>
      <c r="G32" s="103">
        <v>3198</v>
      </c>
      <c r="H32" s="103">
        <v>1036</v>
      </c>
      <c r="I32" s="103">
        <v>563</v>
      </c>
    </row>
    <row r="33" spans="1:226" s="101" customFormat="1" ht="18" customHeight="1">
      <c r="B33" s="94">
        <v>37</v>
      </c>
      <c r="C33" s="101" t="s">
        <v>75</v>
      </c>
      <c r="D33" s="103">
        <v>12178</v>
      </c>
      <c r="E33" s="103">
        <v>76</v>
      </c>
      <c r="F33" s="103">
        <v>3019</v>
      </c>
      <c r="G33" s="103">
        <v>6162</v>
      </c>
      <c r="H33" s="103">
        <v>1912</v>
      </c>
      <c r="I33" s="103">
        <v>1085</v>
      </c>
    </row>
    <row r="34" spans="1:226" s="101" customFormat="1" ht="18" customHeight="1">
      <c r="B34" s="94">
        <v>40</v>
      </c>
      <c r="C34" s="98" t="s">
        <v>76</v>
      </c>
      <c r="D34" s="99">
        <v>5363</v>
      </c>
      <c r="E34" s="99">
        <v>81</v>
      </c>
      <c r="F34" s="99">
        <v>955</v>
      </c>
      <c r="G34" s="99">
        <v>2798</v>
      </c>
      <c r="H34" s="99">
        <v>1087</v>
      </c>
      <c r="I34" s="99">
        <v>523</v>
      </c>
    </row>
    <row r="35" spans="1:226" s="101" customFormat="1" ht="18" customHeight="1">
      <c r="B35" s="94">
        <v>42</v>
      </c>
      <c r="C35" s="98" t="s">
        <v>77</v>
      </c>
      <c r="D35" s="99">
        <v>3305</v>
      </c>
      <c r="E35" s="99">
        <v>79</v>
      </c>
      <c r="F35" s="99">
        <v>644</v>
      </c>
      <c r="G35" s="99">
        <v>1798</v>
      </c>
      <c r="H35" s="99">
        <v>564</v>
      </c>
      <c r="I35" s="99">
        <v>299</v>
      </c>
    </row>
    <row r="36" spans="1:226" s="101" customFormat="1" ht="18" customHeight="1">
      <c r="B36" s="94">
        <v>47</v>
      </c>
      <c r="C36" s="98" t="s">
        <v>78</v>
      </c>
      <c r="D36" s="99">
        <v>17815</v>
      </c>
      <c r="E36" s="99">
        <v>75</v>
      </c>
      <c r="F36" s="99">
        <v>4711</v>
      </c>
      <c r="G36" s="99">
        <v>8978</v>
      </c>
      <c r="H36" s="99">
        <v>2746</v>
      </c>
      <c r="I36" s="99">
        <v>1380</v>
      </c>
    </row>
    <row r="37" spans="1:226" s="101" customFormat="1" ht="18" customHeight="1">
      <c r="B37" s="94">
        <v>49</v>
      </c>
      <c r="C37" s="98" t="s">
        <v>79</v>
      </c>
      <c r="D37" s="99">
        <v>6719</v>
      </c>
      <c r="E37" s="99">
        <v>77</v>
      </c>
      <c r="F37" s="99">
        <v>1650</v>
      </c>
      <c r="G37" s="99">
        <v>3275</v>
      </c>
      <c r="H37" s="99">
        <v>1181</v>
      </c>
      <c r="I37" s="99">
        <v>613</v>
      </c>
    </row>
    <row r="38" spans="1:226" s="97" customFormat="1" ht="18" customHeight="1">
      <c r="A38" s="8"/>
      <c r="B38" s="94"/>
      <c r="C38" s="95" t="s">
        <v>80</v>
      </c>
      <c r="D38" s="96">
        <v>61508</v>
      </c>
      <c r="E38" s="96">
        <v>81</v>
      </c>
      <c r="F38" s="96">
        <v>11330</v>
      </c>
      <c r="G38" s="96">
        <v>30904</v>
      </c>
      <c r="H38" s="96">
        <v>13036</v>
      </c>
      <c r="I38" s="96">
        <v>6238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11702</v>
      </c>
      <c r="E39" s="99">
        <v>83</v>
      </c>
      <c r="F39" s="99">
        <v>2194</v>
      </c>
      <c r="G39" s="99">
        <v>5582</v>
      </c>
      <c r="H39" s="99">
        <v>2539</v>
      </c>
      <c r="I39" s="99">
        <v>1387</v>
      </c>
    </row>
    <row r="40" spans="1:226" s="101" customFormat="1" ht="18" customHeight="1">
      <c r="B40" s="94">
        <v>13</v>
      </c>
      <c r="C40" s="98" t="s">
        <v>82</v>
      </c>
      <c r="D40" s="99">
        <v>16308</v>
      </c>
      <c r="E40" s="99">
        <v>83</v>
      </c>
      <c r="F40" s="99">
        <v>2802</v>
      </c>
      <c r="G40" s="99">
        <v>8160</v>
      </c>
      <c r="H40" s="99">
        <v>3594</v>
      </c>
      <c r="I40" s="99">
        <v>1752</v>
      </c>
    </row>
    <row r="41" spans="1:226" s="104" customFormat="1" ht="18" customHeight="1">
      <c r="B41" s="94">
        <v>16</v>
      </c>
      <c r="C41" s="101" t="s">
        <v>83</v>
      </c>
      <c r="D41" s="99">
        <v>6984</v>
      </c>
      <c r="E41" s="99">
        <v>82</v>
      </c>
      <c r="F41" s="99">
        <v>1146</v>
      </c>
      <c r="G41" s="99">
        <v>3704</v>
      </c>
      <c r="H41" s="99">
        <v>1490</v>
      </c>
      <c r="I41" s="99">
        <v>644</v>
      </c>
    </row>
    <row r="42" spans="1:226" s="101" customFormat="1" ht="18" customHeight="1">
      <c r="B42" s="94">
        <v>19</v>
      </c>
      <c r="C42" s="101" t="s">
        <v>84</v>
      </c>
      <c r="D42" s="103">
        <v>6924</v>
      </c>
      <c r="E42" s="103">
        <v>77</v>
      </c>
      <c r="F42" s="103">
        <v>1511</v>
      </c>
      <c r="G42" s="103">
        <v>3638</v>
      </c>
      <c r="H42" s="103">
        <v>1247</v>
      </c>
      <c r="I42" s="103">
        <v>528</v>
      </c>
    </row>
    <row r="43" spans="1:226" s="101" customFormat="1" ht="18" customHeight="1">
      <c r="B43" s="94">
        <v>45</v>
      </c>
      <c r="C43" s="98" t="s">
        <v>85</v>
      </c>
      <c r="D43" s="99">
        <v>19590</v>
      </c>
      <c r="E43" s="99">
        <v>81</v>
      </c>
      <c r="F43" s="99">
        <v>3677</v>
      </c>
      <c r="G43" s="99">
        <v>9820</v>
      </c>
      <c r="H43" s="99">
        <v>4166</v>
      </c>
      <c r="I43" s="99">
        <v>1927</v>
      </c>
    </row>
    <row r="44" spans="1:226" s="97" customFormat="1" ht="18" customHeight="1">
      <c r="A44" s="8"/>
      <c r="B44" s="94"/>
      <c r="C44" s="95" t="s">
        <v>86</v>
      </c>
      <c r="D44" s="96">
        <v>217366</v>
      </c>
      <c r="E44" s="96">
        <v>74</v>
      </c>
      <c r="F44" s="96">
        <v>56343</v>
      </c>
      <c r="G44" s="96">
        <v>113605</v>
      </c>
      <c r="H44" s="96">
        <v>33978</v>
      </c>
      <c r="I44" s="96">
        <v>13439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155084</v>
      </c>
      <c r="E45" s="103">
        <v>74</v>
      </c>
      <c r="F45" s="103">
        <v>40088</v>
      </c>
      <c r="G45" s="103">
        <v>81340</v>
      </c>
      <c r="H45" s="103">
        <v>24134</v>
      </c>
      <c r="I45" s="103">
        <v>9522</v>
      </c>
    </row>
    <row r="46" spans="1:226" s="101" customFormat="1" ht="18" customHeight="1">
      <c r="B46" s="94">
        <v>17</v>
      </c>
      <c r="C46" s="101" t="s">
        <v>207</v>
      </c>
      <c r="D46" s="103">
        <v>23650</v>
      </c>
      <c r="E46" s="103">
        <v>73</v>
      </c>
      <c r="F46" s="103">
        <v>6412</v>
      </c>
      <c r="G46" s="103">
        <v>12170</v>
      </c>
      <c r="H46" s="103">
        <v>3558</v>
      </c>
      <c r="I46" s="103">
        <v>1510</v>
      </c>
    </row>
    <row r="47" spans="1:226" s="104" customFormat="1" ht="18" customHeight="1">
      <c r="B47" s="94">
        <v>25</v>
      </c>
      <c r="C47" s="101" t="s">
        <v>204</v>
      </c>
      <c r="D47" s="99">
        <v>13114</v>
      </c>
      <c r="E47" s="99">
        <v>73</v>
      </c>
      <c r="F47" s="99">
        <v>3651</v>
      </c>
      <c r="G47" s="99">
        <v>6632</v>
      </c>
      <c r="H47" s="99">
        <v>2053</v>
      </c>
      <c r="I47" s="99">
        <v>778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25518</v>
      </c>
      <c r="E48" s="103">
        <v>75</v>
      </c>
      <c r="F48" s="103">
        <v>6192</v>
      </c>
      <c r="G48" s="103">
        <v>13463</v>
      </c>
      <c r="H48" s="103">
        <v>4233</v>
      </c>
      <c r="I48" s="103">
        <v>1629</v>
      </c>
    </row>
    <row r="49" spans="1:226" s="97" customFormat="1" ht="18" customHeight="1">
      <c r="A49" s="8"/>
      <c r="B49" s="94"/>
      <c r="C49" s="95" t="s">
        <v>89</v>
      </c>
      <c r="D49" s="96">
        <v>146667</v>
      </c>
      <c r="E49" s="96">
        <v>75</v>
      </c>
      <c r="F49" s="96">
        <v>34920</v>
      </c>
      <c r="G49" s="96">
        <v>76229</v>
      </c>
      <c r="H49" s="96">
        <v>24880</v>
      </c>
      <c r="I49" s="96">
        <v>10638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49500</v>
      </c>
      <c r="E50" s="103">
        <v>77</v>
      </c>
      <c r="F50" s="103">
        <v>11160</v>
      </c>
      <c r="G50" s="103">
        <v>24499</v>
      </c>
      <c r="H50" s="103">
        <v>9468</v>
      </c>
      <c r="I50" s="103">
        <v>4373</v>
      </c>
    </row>
    <row r="51" spans="1:226" s="101" customFormat="1" ht="18" customHeight="1">
      <c r="B51" s="94">
        <v>12</v>
      </c>
      <c r="C51" s="101" t="s">
        <v>206</v>
      </c>
      <c r="D51" s="103">
        <v>20379</v>
      </c>
      <c r="E51" s="103">
        <v>73</v>
      </c>
      <c r="F51" s="103">
        <v>4978</v>
      </c>
      <c r="G51" s="103">
        <v>11200</v>
      </c>
      <c r="H51" s="103">
        <v>2989</v>
      </c>
      <c r="I51" s="103">
        <v>1212</v>
      </c>
    </row>
    <row r="52" spans="1:226" s="101" customFormat="1" ht="18" customHeight="1">
      <c r="B52" s="94">
        <v>46</v>
      </c>
      <c r="C52" s="101" t="s">
        <v>90</v>
      </c>
      <c r="D52" s="103">
        <v>76788</v>
      </c>
      <c r="E52" s="103">
        <v>75</v>
      </c>
      <c r="F52" s="103">
        <v>18782</v>
      </c>
      <c r="G52" s="103">
        <v>40530</v>
      </c>
      <c r="H52" s="103">
        <v>12423</v>
      </c>
      <c r="I52" s="103">
        <v>5053</v>
      </c>
    </row>
    <row r="53" spans="1:226" s="97" customFormat="1" ht="18" customHeight="1">
      <c r="A53" s="8"/>
      <c r="B53" s="94"/>
      <c r="C53" s="95" t="s">
        <v>91</v>
      </c>
      <c r="D53" s="96">
        <v>36692</v>
      </c>
      <c r="E53" s="96">
        <v>82</v>
      </c>
      <c r="F53" s="96">
        <v>7453</v>
      </c>
      <c r="G53" s="96">
        <v>17455</v>
      </c>
      <c r="H53" s="96">
        <v>7652</v>
      </c>
      <c r="I53" s="96">
        <v>4132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21290</v>
      </c>
      <c r="E54" s="103">
        <v>82</v>
      </c>
      <c r="F54" s="103">
        <v>4434</v>
      </c>
      <c r="G54" s="103">
        <v>9720</v>
      </c>
      <c r="H54" s="103">
        <v>4654</v>
      </c>
      <c r="I54" s="103">
        <v>2482</v>
      </c>
    </row>
    <row r="55" spans="1:226" s="101" customFormat="1" ht="18" customHeight="1">
      <c r="B55" s="94">
        <v>10</v>
      </c>
      <c r="C55" s="98" t="s">
        <v>93</v>
      </c>
      <c r="D55" s="99">
        <v>15402</v>
      </c>
      <c r="E55" s="99">
        <v>81</v>
      </c>
      <c r="F55" s="99">
        <v>3019</v>
      </c>
      <c r="G55" s="99">
        <v>7735</v>
      </c>
      <c r="H55" s="99">
        <v>2998</v>
      </c>
      <c r="I55" s="99">
        <v>1650</v>
      </c>
    </row>
    <row r="56" spans="1:226" s="97" customFormat="1" ht="18" customHeight="1">
      <c r="A56" s="8"/>
      <c r="B56" s="94"/>
      <c r="C56" s="95" t="s">
        <v>94</v>
      </c>
      <c r="D56" s="96">
        <v>104113</v>
      </c>
      <c r="E56" s="96">
        <v>70</v>
      </c>
      <c r="F56" s="96">
        <v>32683</v>
      </c>
      <c r="G56" s="96">
        <v>48631</v>
      </c>
      <c r="H56" s="96">
        <v>15774</v>
      </c>
      <c r="I56" s="96">
        <v>7025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40718</v>
      </c>
      <c r="E57" s="103">
        <v>70</v>
      </c>
      <c r="F57" s="103">
        <v>13214</v>
      </c>
      <c r="G57" s="103">
        <v>19004</v>
      </c>
      <c r="H57" s="103">
        <v>5877</v>
      </c>
      <c r="I57" s="103">
        <v>2623</v>
      </c>
    </row>
    <row r="58" spans="1:226" s="101" customFormat="1" ht="18" customHeight="1">
      <c r="B58" s="94">
        <v>27</v>
      </c>
      <c r="C58" s="101" t="s">
        <v>95</v>
      </c>
      <c r="D58" s="103">
        <v>14483</v>
      </c>
      <c r="E58" s="103">
        <v>68</v>
      </c>
      <c r="F58" s="103">
        <v>5492</v>
      </c>
      <c r="G58" s="103">
        <v>6376</v>
      </c>
      <c r="H58" s="103">
        <v>1823</v>
      </c>
      <c r="I58" s="103">
        <v>792</v>
      </c>
    </row>
    <row r="59" spans="1:226" s="101" customFormat="1" ht="18" customHeight="1">
      <c r="B59" s="94">
        <v>32</v>
      </c>
      <c r="C59" s="101" t="s">
        <v>205</v>
      </c>
      <c r="D59" s="103">
        <v>13236</v>
      </c>
      <c r="E59" s="103">
        <v>67</v>
      </c>
      <c r="F59" s="103">
        <v>4610</v>
      </c>
      <c r="G59" s="103">
        <v>6073</v>
      </c>
      <c r="H59" s="103">
        <v>1823</v>
      </c>
      <c r="I59" s="103">
        <v>730</v>
      </c>
    </row>
    <row r="60" spans="1:226" s="101" customFormat="1" ht="18" customHeight="1">
      <c r="B60" s="94">
        <v>36</v>
      </c>
      <c r="C60" s="106" t="s">
        <v>96</v>
      </c>
      <c r="D60" s="103">
        <v>35676</v>
      </c>
      <c r="E60" s="103">
        <v>75</v>
      </c>
      <c r="F60" s="103">
        <v>9367</v>
      </c>
      <c r="G60" s="103">
        <v>17178</v>
      </c>
      <c r="H60" s="103">
        <v>6251</v>
      </c>
      <c r="I60" s="103">
        <v>2880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171667</v>
      </c>
      <c r="E61" s="96">
        <v>76</v>
      </c>
      <c r="F61" s="96">
        <v>42046</v>
      </c>
      <c r="G61" s="96">
        <v>87502</v>
      </c>
      <c r="H61" s="96">
        <v>29249</v>
      </c>
      <c r="I61" s="96">
        <v>12870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39176</v>
      </c>
      <c r="E62" s="96">
        <v>85</v>
      </c>
      <c r="F62" s="96">
        <v>6840</v>
      </c>
      <c r="G62" s="96">
        <v>17913</v>
      </c>
      <c r="H62" s="96">
        <v>9203</v>
      </c>
      <c r="I62" s="96">
        <v>5220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20468</v>
      </c>
      <c r="E63" s="96">
        <v>76</v>
      </c>
      <c r="F63" s="96">
        <v>4696</v>
      </c>
      <c r="G63" s="96">
        <v>10916</v>
      </c>
      <c r="H63" s="96">
        <v>3283</v>
      </c>
      <c r="I63" s="96">
        <v>1573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76551</v>
      </c>
      <c r="E64" s="96">
        <v>72</v>
      </c>
      <c r="F64" s="96">
        <v>22115</v>
      </c>
      <c r="G64" s="96">
        <v>39556</v>
      </c>
      <c r="H64" s="96">
        <v>10381</v>
      </c>
      <c r="I64" s="96">
        <v>4499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11861</v>
      </c>
      <c r="E65" s="99">
        <v>72</v>
      </c>
      <c r="F65" s="99">
        <v>3264</v>
      </c>
      <c r="G65" s="99">
        <v>6337</v>
      </c>
      <c r="H65" s="99">
        <v>1554</v>
      </c>
      <c r="I65" s="99">
        <v>706</v>
      </c>
    </row>
    <row r="66" spans="1:226" s="101" customFormat="1" ht="18" customHeight="1">
      <c r="B66" s="94">
        <v>20</v>
      </c>
      <c r="C66" s="101" t="s">
        <v>202</v>
      </c>
      <c r="D66" s="99">
        <v>24627</v>
      </c>
      <c r="E66" s="99">
        <v>74</v>
      </c>
      <c r="F66" s="99">
        <v>6058</v>
      </c>
      <c r="G66" s="99">
        <v>13410</v>
      </c>
      <c r="H66" s="99">
        <v>3678</v>
      </c>
      <c r="I66" s="99">
        <v>1481</v>
      </c>
    </row>
    <row r="67" spans="1:226" s="101" customFormat="1" ht="18" customHeight="1">
      <c r="B67" s="94">
        <v>48</v>
      </c>
      <c r="C67" s="101" t="s">
        <v>201</v>
      </c>
      <c r="D67" s="99">
        <v>40063</v>
      </c>
      <c r="E67" s="99">
        <v>71</v>
      </c>
      <c r="F67" s="99">
        <v>12793</v>
      </c>
      <c r="G67" s="99">
        <v>19809</v>
      </c>
      <c r="H67" s="99">
        <v>5149</v>
      </c>
      <c r="I67" s="99">
        <v>2312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10629</v>
      </c>
      <c r="E68" s="96">
        <v>73</v>
      </c>
      <c r="F68" s="96">
        <v>2831</v>
      </c>
      <c r="G68" s="96">
        <v>5527</v>
      </c>
      <c r="H68" s="96">
        <v>1600</v>
      </c>
      <c r="I68" s="96">
        <v>671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1780</v>
      </c>
      <c r="E69" s="99">
        <v>88</v>
      </c>
      <c r="F69" s="99">
        <v>302</v>
      </c>
      <c r="G69" s="99">
        <v>765</v>
      </c>
      <c r="H69" s="99">
        <v>407</v>
      </c>
      <c r="I69" s="99">
        <v>306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1596</v>
      </c>
      <c r="E70" s="99">
        <v>93</v>
      </c>
      <c r="F70" s="99">
        <v>278</v>
      </c>
      <c r="G70" s="99">
        <v>569</v>
      </c>
      <c r="H70" s="99">
        <v>379</v>
      </c>
      <c r="I70" s="99">
        <v>370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1413697</v>
      </c>
      <c r="E71" s="265">
        <v>76.95</v>
      </c>
      <c r="F71" s="264">
        <v>340781</v>
      </c>
      <c r="G71" s="264">
        <v>702424</v>
      </c>
      <c r="H71" s="264">
        <v>251066</v>
      </c>
      <c r="I71" s="264">
        <v>119424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1" t="s">
        <v>210</v>
      </c>
      <c r="D74" s="443" t="s">
        <v>4</v>
      </c>
      <c r="E74" s="442" t="s">
        <v>3</v>
      </c>
      <c r="F74" s="441" t="s">
        <v>181</v>
      </c>
      <c r="G74" s="217"/>
      <c r="I74" s="108"/>
    </row>
    <row r="75" spans="1:226" ht="18" customHeight="1">
      <c r="B75" s="218"/>
      <c r="C75" s="581"/>
      <c r="D75" s="444">
        <v>1079933</v>
      </c>
      <c r="E75" s="445">
        <v>333764</v>
      </c>
      <c r="F75" s="267">
        <f>D75+E75</f>
        <v>1413697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2"/>
      <c r="D78" s="582"/>
      <c r="E78" s="582"/>
      <c r="F78" s="212"/>
      <c r="G78" s="212"/>
      <c r="H78" s="212"/>
    </row>
    <row r="79" spans="1:226">
      <c r="B79" s="403"/>
      <c r="C79" s="349"/>
      <c r="D79" s="426"/>
      <c r="E79" s="426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L53" sqref="L53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226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2" t="s">
        <v>183</v>
      </c>
      <c r="H3" s="481"/>
      <c r="I3" s="483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9465415</v>
      </c>
      <c r="F4" s="342"/>
      <c r="G4" s="475">
        <v>4699515</v>
      </c>
      <c r="H4" s="342"/>
      <c r="I4" s="478">
        <v>4765859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10463537</v>
      </c>
      <c r="F5" s="340"/>
      <c r="G5" s="476">
        <v>5522401</v>
      </c>
      <c r="H5" s="340"/>
      <c r="I5" s="479">
        <v>4941094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7">
        <v>1.18</v>
      </c>
      <c r="H6" s="341"/>
      <c r="I6" s="480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6"/>
      <c r="C7" s="526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2" t="s">
        <v>183</v>
      </c>
      <c r="H17" s="481"/>
      <c r="I17" s="483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6571663</v>
      </c>
      <c r="F19" s="29"/>
      <c r="G19" s="476">
        <v>2700252</v>
      </c>
      <c r="H19" s="29"/>
      <c r="I19" s="479">
        <v>3871392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1474179</v>
      </c>
      <c r="F20" s="29"/>
      <c r="G20" s="476">
        <v>1410381</v>
      </c>
      <c r="H20" s="29"/>
      <c r="I20" s="479">
        <v>63791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1056017</v>
      </c>
      <c r="F21" s="30"/>
      <c r="G21" s="476">
        <v>407931</v>
      </c>
      <c r="I21" s="479">
        <v>648086</v>
      </c>
      <c r="K21" s="34"/>
    </row>
    <row r="22" spans="1:20" ht="20.100000000000001" customHeight="1">
      <c r="B22" s="26" t="s">
        <v>104</v>
      </c>
      <c r="C22" s="28"/>
      <c r="D22" s="30"/>
      <c r="E22" s="30">
        <v>317350</v>
      </c>
      <c r="F22" s="29"/>
      <c r="G22" s="476">
        <v>151130</v>
      </c>
      <c r="H22" s="29"/>
      <c r="I22" s="479">
        <v>166205</v>
      </c>
      <c r="K22" s="34"/>
    </row>
    <row r="23" spans="1:20" ht="20.100000000000001" customHeight="1">
      <c r="B23" s="26" t="s">
        <v>105</v>
      </c>
      <c r="C23" s="28"/>
      <c r="D23" s="30"/>
      <c r="E23" s="30">
        <v>46206</v>
      </c>
      <c r="F23" s="29"/>
      <c r="G23" s="476">
        <v>29821</v>
      </c>
      <c r="H23" s="29"/>
      <c r="I23" s="479">
        <v>16385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9465415</v>
      </c>
      <c r="F25" s="309"/>
      <c r="G25" s="306">
        <f>SUM(G19:G24)</f>
        <v>4699515</v>
      </c>
      <c r="H25" s="306">
        <f>SUM(H19:H24)</f>
        <v>0</v>
      </c>
      <c r="I25" s="306">
        <f>SUM(I19:I24)</f>
        <v>4765859</v>
      </c>
      <c r="K25" s="307"/>
      <c r="S25" s="328"/>
    </row>
    <row r="26" spans="1:20" ht="9.9499999999999993" customHeight="1">
      <c r="B26" s="526"/>
      <c r="C26" s="526"/>
      <c r="F26" s="29"/>
      <c r="H26" s="29"/>
    </row>
    <row r="27" spans="1:20" ht="50.1" customHeight="1">
      <c r="B27" s="526"/>
      <c r="C27" s="526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2" t="s">
        <v>183</v>
      </c>
      <c r="H30" s="481"/>
      <c r="I30" s="483" t="s">
        <v>184</v>
      </c>
      <c r="L30" s="114"/>
      <c r="M30" s="448"/>
      <c r="N30" s="448"/>
      <c r="O30" s="114"/>
      <c r="S30" s="329"/>
    </row>
    <row r="31" spans="1:20" s="124" customFormat="1" ht="24.95" customHeight="1">
      <c r="C31" s="316" t="s">
        <v>52</v>
      </c>
      <c r="D31"/>
      <c r="E31" s="312">
        <v>1564996</v>
      </c>
      <c r="F31" s="312"/>
      <c r="G31" s="484">
        <v>770697</v>
      </c>
      <c r="H31" s="312"/>
      <c r="I31" s="485">
        <v>794297</v>
      </c>
      <c r="K31" s="324"/>
      <c r="L31" s="449"/>
      <c r="M31" s="125"/>
      <c r="N31" s="450"/>
      <c r="O31" s="123"/>
      <c r="S31" s="329"/>
    </row>
    <row r="32" spans="1:20" s="124" customFormat="1" ht="24.95" customHeight="1">
      <c r="C32" s="315" t="s">
        <v>61</v>
      </c>
      <c r="D32"/>
      <c r="E32" s="312">
        <v>290716</v>
      </c>
      <c r="F32" s="312"/>
      <c r="G32" s="484">
        <v>142166</v>
      </c>
      <c r="H32" s="312"/>
      <c r="I32" s="485">
        <v>148550</v>
      </c>
      <c r="L32" s="449"/>
      <c r="M32" s="123"/>
      <c r="N32" s="449"/>
      <c r="O32" s="123"/>
      <c r="S32" s="329"/>
    </row>
    <row r="33" spans="3:19" s="124" customFormat="1" ht="24.95" customHeight="1">
      <c r="C33" s="315" t="s">
        <v>65</v>
      </c>
      <c r="D33"/>
      <c r="E33" s="312">
        <v>273813</v>
      </c>
      <c r="F33" s="312"/>
      <c r="G33" s="484">
        <v>131778</v>
      </c>
      <c r="H33" s="312"/>
      <c r="I33" s="485">
        <v>142029</v>
      </c>
      <c r="L33" s="450"/>
      <c r="M33" s="125"/>
      <c r="N33" s="450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191979</v>
      </c>
      <c r="F34" s="312"/>
      <c r="G34" s="484">
        <v>98618</v>
      </c>
      <c r="H34" s="312"/>
      <c r="I34" s="485">
        <v>93361</v>
      </c>
      <c r="L34" s="449"/>
      <c r="M34" s="123"/>
      <c r="N34" s="449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352361</v>
      </c>
      <c r="F35" s="312"/>
      <c r="G35" s="484">
        <v>171461</v>
      </c>
      <c r="H35" s="312"/>
      <c r="I35" s="485">
        <v>180898</v>
      </c>
      <c r="L35" s="450"/>
      <c r="M35" s="125"/>
      <c r="N35" s="450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135333</v>
      </c>
      <c r="F36" s="312"/>
      <c r="G36" s="484">
        <v>65447</v>
      </c>
      <c r="H36" s="312"/>
      <c r="I36" s="485">
        <v>69885</v>
      </c>
      <c r="K36" s="126"/>
      <c r="L36" s="450"/>
      <c r="M36" s="123"/>
      <c r="N36" s="449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584858</v>
      </c>
      <c r="F37" s="312"/>
      <c r="G37" s="484">
        <v>273990</v>
      </c>
      <c r="H37" s="312"/>
      <c r="I37" s="485">
        <v>310868</v>
      </c>
      <c r="K37" s="126"/>
      <c r="L37" s="450"/>
      <c r="M37" s="123"/>
      <c r="N37" s="449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384313</v>
      </c>
      <c r="F38" s="312"/>
      <c r="G38" s="484">
        <v>170261</v>
      </c>
      <c r="H38" s="312"/>
      <c r="I38" s="485">
        <v>214051</v>
      </c>
      <c r="L38" s="450"/>
      <c r="M38" s="123"/>
      <c r="N38" s="449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1601590</v>
      </c>
      <c r="F39" s="312"/>
      <c r="G39" s="484">
        <v>834043</v>
      </c>
      <c r="H39" s="312"/>
      <c r="I39" s="485">
        <v>767538</v>
      </c>
      <c r="L39" s="450"/>
      <c r="M39" s="125"/>
      <c r="N39" s="450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970366</v>
      </c>
      <c r="F40" s="312"/>
      <c r="G40" s="484">
        <v>481881</v>
      </c>
      <c r="H40" s="312"/>
      <c r="I40" s="485">
        <v>488481</v>
      </c>
      <c r="L40" s="450"/>
      <c r="M40" s="125"/>
      <c r="N40" s="450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229776</v>
      </c>
      <c r="F41" s="312"/>
      <c r="G41" s="484">
        <v>106356</v>
      </c>
      <c r="H41" s="312"/>
      <c r="I41" s="485">
        <v>123420</v>
      </c>
      <c r="L41" s="450"/>
      <c r="M41" s="125"/>
      <c r="N41" s="450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698886</v>
      </c>
      <c r="F42" s="312"/>
      <c r="G42" s="484">
        <v>354559</v>
      </c>
      <c r="H42" s="312"/>
      <c r="I42" s="485">
        <v>344325</v>
      </c>
      <c r="L42" s="449"/>
      <c r="M42" s="125"/>
      <c r="N42" s="450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1185720</v>
      </c>
      <c r="F43" s="312"/>
      <c r="G43" s="484">
        <v>609757</v>
      </c>
      <c r="H43" s="312"/>
      <c r="I43" s="485">
        <v>575952</v>
      </c>
      <c r="L43" s="449"/>
      <c r="M43" s="125"/>
      <c r="N43" s="450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246249</v>
      </c>
      <c r="F44" s="312"/>
      <c r="G44" s="484">
        <v>118810</v>
      </c>
      <c r="H44" s="312"/>
      <c r="I44" s="485">
        <v>127439</v>
      </c>
      <c r="L44" s="450"/>
      <c r="M44" s="125"/>
      <c r="N44" s="450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136131</v>
      </c>
      <c r="F45" s="312"/>
      <c r="G45" s="484">
        <v>65867</v>
      </c>
      <c r="H45" s="312"/>
      <c r="I45" s="485">
        <v>70263</v>
      </c>
      <c r="L45" s="449"/>
      <c r="M45" s="125"/>
      <c r="N45" s="450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531726</v>
      </c>
      <c r="F46" s="312"/>
      <c r="G46" s="484">
        <v>261590</v>
      </c>
      <c r="H46" s="312"/>
      <c r="I46" s="485">
        <v>270135</v>
      </c>
      <c r="L46" s="449"/>
      <c r="M46" s="123"/>
      <c r="N46" s="449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68821</v>
      </c>
      <c r="F47" s="312"/>
      <c r="G47" s="484">
        <v>33409</v>
      </c>
      <c r="H47" s="312"/>
      <c r="I47" s="485">
        <v>35411</v>
      </c>
      <c r="L47" s="450"/>
      <c r="M47" s="125"/>
      <c r="N47" s="450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9037</v>
      </c>
      <c r="F48" s="312"/>
      <c r="G48" s="484">
        <v>4538</v>
      </c>
      <c r="H48" s="312"/>
      <c r="I48" s="485">
        <v>4499</v>
      </c>
      <c r="L48" s="450"/>
      <c r="M48" s="125"/>
      <c r="N48" s="450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8744</v>
      </c>
      <c r="F49" s="312"/>
      <c r="G49" s="484">
        <v>4287</v>
      </c>
      <c r="H49" s="312"/>
      <c r="I49" s="485">
        <v>4457</v>
      </c>
      <c r="K49" s="118"/>
      <c r="L49" s="450"/>
      <c r="M49" s="123"/>
      <c r="N49" s="449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9465415</v>
      </c>
      <c r="F51" s="312"/>
      <c r="G51" s="314">
        <f t="shared" ref="G51:I51" si="0">G4</f>
        <v>4699515</v>
      </c>
      <c r="H51" s="312"/>
      <c r="I51" s="314">
        <f t="shared" si="0"/>
        <v>4765859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589"/>
      <c r="F54" s="589"/>
      <c r="G54" s="589"/>
      <c r="H54" s="589"/>
      <c r="I54" s="589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K17" sqref="K17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I48" s="7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6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L20" sqref="L20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4" t="s">
        <v>155</v>
      </c>
      <c r="C7" s="524"/>
      <c r="D7" s="524"/>
      <c r="E7" s="524"/>
      <c r="F7" s="524"/>
      <c r="G7" s="524"/>
      <c r="H7" s="524"/>
      <c r="I7" s="524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topLeftCell="A25" zoomScale="85" zoomScaleNormal="85" workbookViewId="0">
      <selection activeCell="AC35" sqref="AC35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218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3" t="s">
        <v>130</v>
      </c>
      <c r="C4" s="533"/>
      <c r="D4" s="272"/>
      <c r="E4" s="528" t="s">
        <v>131</v>
      </c>
      <c r="F4" s="528"/>
      <c r="G4" s="528"/>
      <c r="H4" s="528"/>
      <c r="I4" s="528"/>
      <c r="J4" s="272"/>
      <c r="K4" s="528" t="s">
        <v>49</v>
      </c>
      <c r="L4" s="528"/>
      <c r="M4" s="528"/>
      <c r="N4" s="528"/>
      <c r="O4" s="528"/>
      <c r="P4" s="272"/>
      <c r="Q4" s="528" t="s">
        <v>50</v>
      </c>
      <c r="R4" s="528"/>
      <c r="S4" s="528"/>
      <c r="T4" s="528"/>
      <c r="U4" s="528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819349</v>
      </c>
      <c r="F8" s="30"/>
      <c r="G8" s="30">
        <v>1044885</v>
      </c>
      <c r="H8" s="30"/>
      <c r="I8" s="31">
        <v>1275.26</v>
      </c>
      <c r="J8" s="29"/>
      <c r="K8" s="30">
        <v>4995719</v>
      </c>
      <c r="L8" s="32"/>
      <c r="M8" s="30">
        <v>8635984</v>
      </c>
      <c r="N8" s="32"/>
      <c r="O8" s="31">
        <v>1728.68</v>
      </c>
      <c r="P8" s="29"/>
      <c r="Q8" s="30">
        <v>1749196</v>
      </c>
      <c r="R8" s="32"/>
      <c r="S8" s="30">
        <v>1804993</v>
      </c>
      <c r="T8" s="32"/>
      <c r="U8" s="31">
        <v>1031.9000000000001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125076</v>
      </c>
      <c r="F9" s="30"/>
      <c r="G9" s="30">
        <v>122281</v>
      </c>
      <c r="H9" s="30"/>
      <c r="I9" s="31">
        <v>977.65</v>
      </c>
      <c r="J9" s="29"/>
      <c r="K9" s="30">
        <v>1357230</v>
      </c>
      <c r="L9" s="32"/>
      <c r="M9" s="30">
        <v>1435396</v>
      </c>
      <c r="N9" s="32"/>
      <c r="O9" s="31">
        <v>1057.5899999999999</v>
      </c>
      <c r="P9" s="29"/>
      <c r="Q9" s="30">
        <v>464576</v>
      </c>
      <c r="R9" s="32"/>
      <c r="S9" s="30">
        <v>332668</v>
      </c>
      <c r="T9" s="32"/>
      <c r="U9" s="31">
        <v>716.07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7174</v>
      </c>
      <c r="F10" s="30"/>
      <c r="G10" s="30">
        <v>9245</v>
      </c>
      <c r="H10" s="30"/>
      <c r="I10" s="31">
        <v>1288.6400000000001</v>
      </c>
      <c r="J10" s="29"/>
      <c r="K10" s="30">
        <v>63100</v>
      </c>
      <c r="L10" s="32"/>
      <c r="M10" s="30">
        <v>109375</v>
      </c>
      <c r="N10" s="32"/>
      <c r="O10" s="31">
        <v>1733.37</v>
      </c>
      <c r="P10" s="29"/>
      <c r="Q10" s="30">
        <v>38315</v>
      </c>
      <c r="R10" s="32"/>
      <c r="S10" s="30">
        <v>37152</v>
      </c>
      <c r="T10" s="32"/>
      <c r="U10" s="31">
        <v>969.65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1589</v>
      </c>
      <c r="F11" s="30"/>
      <c r="G11" s="30">
        <v>3339</v>
      </c>
      <c r="H11" s="30"/>
      <c r="I11" s="31">
        <v>2101.3000000000002</v>
      </c>
      <c r="J11" s="29"/>
      <c r="K11" s="30">
        <v>33369</v>
      </c>
      <c r="L11" s="32"/>
      <c r="M11" s="30">
        <v>100026</v>
      </c>
      <c r="N11" s="32"/>
      <c r="O11" s="31">
        <v>2997.56</v>
      </c>
      <c r="P11" s="29"/>
      <c r="Q11" s="30">
        <v>18799</v>
      </c>
      <c r="R11" s="32"/>
      <c r="S11" s="30">
        <v>27381</v>
      </c>
      <c r="T11" s="32"/>
      <c r="U11" s="31">
        <v>1456.52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92692</v>
      </c>
      <c r="F12" s="30"/>
      <c r="G12" s="30">
        <v>131957</v>
      </c>
      <c r="H12" s="30"/>
      <c r="I12" s="31">
        <v>1423.61</v>
      </c>
      <c r="J12" s="29"/>
      <c r="K12" s="30">
        <v>51715</v>
      </c>
      <c r="L12" s="32"/>
      <c r="M12" s="30">
        <v>83828</v>
      </c>
      <c r="N12" s="32"/>
      <c r="O12" s="31">
        <v>1620.95</v>
      </c>
      <c r="P12" s="29"/>
      <c r="Q12" s="30">
        <v>48586</v>
      </c>
      <c r="R12" s="32"/>
      <c r="S12" s="30">
        <v>56922</v>
      </c>
      <c r="T12" s="32"/>
      <c r="U12" s="31">
        <v>1171.57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12520</v>
      </c>
      <c r="F13" s="30"/>
      <c r="G13" s="30">
        <v>17108</v>
      </c>
      <c r="H13" s="30"/>
      <c r="I13" s="31">
        <v>1366.42</v>
      </c>
      <c r="J13" s="29"/>
      <c r="K13" s="30">
        <v>9532</v>
      </c>
      <c r="L13" s="32"/>
      <c r="M13" s="30">
        <v>19211</v>
      </c>
      <c r="N13" s="32"/>
      <c r="O13" s="31">
        <v>2015.47</v>
      </c>
      <c r="P13" s="29"/>
      <c r="Q13" s="30">
        <v>8051</v>
      </c>
      <c r="R13" s="32"/>
      <c r="S13" s="30">
        <v>12659</v>
      </c>
      <c r="T13" s="32"/>
      <c r="U13" s="31">
        <v>1572.29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1820</v>
      </c>
      <c r="F14" s="30"/>
      <c r="G14" s="30">
        <v>1031</v>
      </c>
      <c r="H14" s="30"/>
      <c r="I14" s="31">
        <v>566.24</v>
      </c>
      <c r="J14" s="29"/>
      <c r="K14" s="30">
        <v>167504</v>
      </c>
      <c r="L14" s="32"/>
      <c r="M14" s="30">
        <v>90594</v>
      </c>
      <c r="N14" s="32"/>
      <c r="O14" s="31">
        <v>540.84</v>
      </c>
      <c r="P14" s="29"/>
      <c r="Q14" s="30">
        <v>15260</v>
      </c>
      <c r="R14" s="32"/>
      <c r="S14" s="30">
        <v>8622</v>
      </c>
      <c r="T14" s="32"/>
      <c r="U14" s="31">
        <v>565.02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1060220</v>
      </c>
      <c r="F16" s="230"/>
      <c r="G16" s="230">
        <v>1329844</v>
      </c>
      <c r="H16" s="230"/>
      <c r="I16" s="232">
        <v>1254.31</v>
      </c>
      <c r="J16" s="231"/>
      <c r="K16" s="230">
        <v>6678169</v>
      </c>
      <c r="L16" s="233"/>
      <c r="M16" s="230">
        <v>10474414</v>
      </c>
      <c r="N16" s="233"/>
      <c r="O16" s="232">
        <v>1568.46</v>
      </c>
      <c r="P16" s="231"/>
      <c r="Q16" s="230">
        <v>2342783</v>
      </c>
      <c r="R16" s="233"/>
      <c r="S16" s="230">
        <v>2280397</v>
      </c>
      <c r="T16" s="233"/>
      <c r="U16" s="232">
        <v>973.37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34"/>
      <c r="C18" s="534"/>
      <c r="D18" s="27"/>
      <c r="AB18" s="31"/>
      <c r="AC18" s="31"/>
      <c r="AD18" s="31"/>
      <c r="AE18" s="31"/>
      <c r="AF18" s="31"/>
    </row>
    <row r="19" spans="2:32" ht="9.9499999999999993" customHeight="1">
      <c r="B19" s="534"/>
      <c r="C19" s="534"/>
      <c r="D19" s="27"/>
    </row>
    <row r="20" spans="2:32" ht="27.95" customHeight="1">
      <c r="B20" s="533" t="s">
        <v>130</v>
      </c>
      <c r="C20" s="533"/>
      <c r="D20" s="272"/>
      <c r="E20" s="528" t="s">
        <v>104</v>
      </c>
      <c r="F20" s="528"/>
      <c r="G20" s="528"/>
      <c r="H20" s="528"/>
      <c r="I20" s="528"/>
      <c r="J20" s="299"/>
      <c r="K20" s="528" t="s">
        <v>105</v>
      </c>
      <c r="L20" s="528"/>
      <c r="M20" s="528"/>
      <c r="N20" s="528"/>
      <c r="O20" s="528"/>
      <c r="P20" s="299"/>
      <c r="Q20" s="528" t="s">
        <v>143</v>
      </c>
      <c r="R20" s="528"/>
      <c r="S20" s="528"/>
      <c r="T20" s="528"/>
      <c r="U20" s="528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25"/>
      <c r="C23" s="525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258106</v>
      </c>
      <c r="F24" s="30"/>
      <c r="G24" s="30">
        <v>145656</v>
      </c>
      <c r="H24" s="30"/>
      <c r="I24" s="31">
        <v>564.33000000000004</v>
      </c>
      <c r="J24" s="29"/>
      <c r="K24" s="30">
        <v>34346</v>
      </c>
      <c r="L24" s="32"/>
      <c r="M24" s="30">
        <v>29244</v>
      </c>
      <c r="N24" s="32"/>
      <c r="O24" s="31">
        <v>851.46</v>
      </c>
      <c r="P24" s="29"/>
      <c r="Q24" s="30">
        <v>7856716</v>
      </c>
      <c r="R24" s="32"/>
      <c r="S24" s="30">
        <v>11660762</v>
      </c>
      <c r="T24" s="32"/>
      <c r="U24" s="31">
        <v>1484.18</v>
      </c>
      <c r="W24" s="34"/>
    </row>
    <row r="25" spans="2:32" ht="27.95" customHeight="1">
      <c r="B25" s="26" t="s">
        <v>136</v>
      </c>
      <c r="C25" s="28"/>
      <c r="D25" s="29"/>
      <c r="E25" s="30">
        <v>60547</v>
      </c>
      <c r="F25" s="30"/>
      <c r="G25" s="30">
        <v>27807</v>
      </c>
      <c r="H25" s="30"/>
      <c r="I25" s="31">
        <v>459.26</v>
      </c>
      <c r="J25" s="29"/>
      <c r="K25" s="30">
        <v>9748</v>
      </c>
      <c r="L25" s="32"/>
      <c r="M25" s="30">
        <v>6246</v>
      </c>
      <c r="N25" s="32"/>
      <c r="O25" s="31">
        <v>640.79</v>
      </c>
      <c r="P25" s="29"/>
      <c r="Q25" s="30">
        <v>2017177</v>
      </c>
      <c r="R25" s="32"/>
      <c r="S25" s="30">
        <v>1924398</v>
      </c>
      <c r="T25" s="32"/>
      <c r="U25" s="31">
        <v>954.01</v>
      </c>
      <c r="W25" s="34"/>
    </row>
    <row r="26" spans="2:32" ht="27.95" customHeight="1">
      <c r="B26" s="26" t="s">
        <v>137</v>
      </c>
      <c r="C26" s="28"/>
      <c r="D26" s="29"/>
      <c r="E26" s="30">
        <v>4614</v>
      </c>
      <c r="F26" s="30"/>
      <c r="G26" s="30">
        <v>3162</v>
      </c>
      <c r="H26" s="30"/>
      <c r="I26" s="31">
        <v>685.26</v>
      </c>
      <c r="J26" s="29"/>
      <c r="K26" s="30">
        <v>1314</v>
      </c>
      <c r="L26" s="32"/>
      <c r="M26" s="30">
        <v>1147</v>
      </c>
      <c r="N26" s="32"/>
      <c r="O26" s="31">
        <v>872.55</v>
      </c>
      <c r="P26" s="29"/>
      <c r="Q26" s="30">
        <v>114517</v>
      </c>
      <c r="R26" s="32"/>
      <c r="S26" s="30">
        <v>160081</v>
      </c>
      <c r="T26" s="32"/>
      <c r="U26" s="31">
        <v>1397.88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1824</v>
      </c>
      <c r="H27" s="30"/>
      <c r="I27" s="31">
        <v>1029.19</v>
      </c>
      <c r="J27" s="29"/>
      <c r="K27" s="30">
        <v>674</v>
      </c>
      <c r="L27" s="32"/>
      <c r="M27" s="30">
        <v>894</v>
      </c>
      <c r="N27" s="32"/>
      <c r="O27" s="31">
        <v>1326.99</v>
      </c>
      <c r="P27" s="29"/>
      <c r="Q27" s="30">
        <v>56203</v>
      </c>
      <c r="R27" s="32"/>
      <c r="S27" s="30">
        <v>133464</v>
      </c>
      <c r="T27" s="32"/>
      <c r="U27" s="31">
        <v>2374.67</v>
      </c>
      <c r="W27" s="34"/>
    </row>
    <row r="28" spans="2:32" ht="27.95" customHeight="1">
      <c r="B28" s="26" t="s">
        <v>139</v>
      </c>
      <c r="C28" s="28"/>
      <c r="D28" s="29"/>
      <c r="E28" s="30">
        <v>9688</v>
      </c>
      <c r="F28" s="30"/>
      <c r="G28" s="30">
        <v>5252</v>
      </c>
      <c r="H28" s="30"/>
      <c r="I28" s="31">
        <v>542.14</v>
      </c>
      <c r="J28" s="29"/>
      <c r="K28" s="30">
        <v>413</v>
      </c>
      <c r="L28" s="32"/>
      <c r="M28" s="30">
        <v>477</v>
      </c>
      <c r="N28" s="32"/>
      <c r="O28" s="31">
        <v>1155.54</v>
      </c>
      <c r="P28" s="29"/>
      <c r="Q28" s="30">
        <v>203094</v>
      </c>
      <c r="R28" s="32"/>
      <c r="S28" s="30">
        <v>278436</v>
      </c>
      <c r="T28" s="32"/>
      <c r="U28" s="31">
        <v>1370.97</v>
      </c>
      <c r="W28" s="34"/>
    </row>
    <row r="29" spans="2:32" ht="27.95" customHeight="1">
      <c r="B29" s="26" t="s">
        <v>140</v>
      </c>
      <c r="C29" s="28"/>
      <c r="D29" s="29"/>
      <c r="E29" s="30">
        <v>954</v>
      </c>
      <c r="F29" s="30"/>
      <c r="G29" s="30">
        <v>999</v>
      </c>
      <c r="H29" s="30"/>
      <c r="I29" s="31">
        <v>1047.02</v>
      </c>
      <c r="J29" s="29"/>
      <c r="K29" s="30">
        <v>189</v>
      </c>
      <c r="L29" s="32"/>
      <c r="M29" s="30">
        <v>302</v>
      </c>
      <c r="N29" s="32"/>
      <c r="O29" s="31">
        <v>1595.53</v>
      </c>
      <c r="P29" s="29"/>
      <c r="Q29" s="30">
        <v>31246</v>
      </c>
      <c r="R29" s="32"/>
      <c r="S29" s="30">
        <v>50278</v>
      </c>
      <c r="T29" s="32"/>
      <c r="U29" s="31">
        <v>1609.1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184584</v>
      </c>
      <c r="R30" s="32"/>
      <c r="S30" s="30">
        <v>100246</v>
      </c>
      <c r="T30" s="32"/>
      <c r="U30" s="31">
        <v>543.09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335681</v>
      </c>
      <c r="F32" s="230"/>
      <c r="G32" s="230">
        <v>184700</v>
      </c>
      <c r="H32" s="230"/>
      <c r="I32" s="232">
        <v>550.22</v>
      </c>
      <c r="J32" s="231"/>
      <c r="K32" s="230">
        <v>46684</v>
      </c>
      <c r="L32" s="233"/>
      <c r="M32" s="230">
        <v>38310</v>
      </c>
      <c r="N32" s="233"/>
      <c r="O32" s="232">
        <v>820.63</v>
      </c>
      <c r="P32" s="231"/>
      <c r="Q32" s="230">
        <v>10463537</v>
      </c>
      <c r="R32" s="233"/>
      <c r="S32" s="230">
        <v>14307665</v>
      </c>
      <c r="T32" s="233"/>
      <c r="U32" s="232">
        <v>1367.38</v>
      </c>
      <c r="W32" s="34"/>
    </row>
    <row r="33" spans="2:40" ht="9.9499999999999993" customHeight="1">
      <c r="B33" s="526"/>
      <c r="C33" s="526"/>
      <c r="D33" s="29"/>
      <c r="J33" s="29"/>
      <c r="P33" s="29"/>
    </row>
    <row r="34" spans="2:40" ht="50.1" customHeight="1">
      <c r="B34" s="526"/>
      <c r="C34" s="526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219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7"/>
      <c r="C37" s="527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8" t="s">
        <v>146</v>
      </c>
      <c r="C38" s="529"/>
      <c r="D38" s="282"/>
      <c r="E38" s="528" t="s">
        <v>145</v>
      </c>
      <c r="F38" s="530"/>
      <c r="G38" s="530"/>
      <c r="H38" s="530"/>
      <c r="I38" s="530"/>
      <c r="J38" s="282"/>
      <c r="K38" s="528" t="s">
        <v>142</v>
      </c>
      <c r="L38" s="530"/>
      <c r="M38" s="530"/>
      <c r="N38" s="530"/>
      <c r="O38" s="530"/>
      <c r="P38" s="282"/>
      <c r="Q38" s="531" t="s">
        <v>168</v>
      </c>
      <c r="R38" s="532"/>
      <c r="S38" s="532"/>
      <c r="T38" s="532"/>
      <c r="U38" s="532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8"/>
      <c r="C39" s="529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29" t="s">
        <v>146</v>
      </c>
      <c r="C40" s="529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5"/>
      <c r="C41" s="525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6897</v>
      </c>
      <c r="F42" s="404"/>
      <c r="G42" s="30"/>
      <c r="I42" s="31">
        <v>1194.21</v>
      </c>
      <c r="K42" s="30">
        <v>8601</v>
      </c>
      <c r="L42" s="30"/>
      <c r="M42" s="30"/>
      <c r="O42" s="31">
        <v>1168.77</v>
      </c>
      <c r="Q42" s="31">
        <v>80.19</v>
      </c>
      <c r="R42" s="31"/>
      <c r="S42" s="31"/>
      <c r="T42" s="31"/>
      <c r="U42" s="31">
        <v>102.18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24015</v>
      </c>
      <c r="F44" s="404"/>
      <c r="G44" s="30"/>
      <c r="I44" s="31">
        <v>1856.15</v>
      </c>
      <c r="K44" s="30">
        <v>29740</v>
      </c>
      <c r="L44" s="30"/>
      <c r="M44" s="30"/>
      <c r="O44" s="31">
        <v>1726.31</v>
      </c>
      <c r="Q44" s="31">
        <v>80.75</v>
      </c>
      <c r="R44" s="31"/>
      <c r="S44" s="31"/>
      <c r="T44" s="31"/>
      <c r="U44" s="31">
        <v>107.52</v>
      </c>
    </row>
    <row r="45" spans="2:40" ht="9.9499999999999993" customHeight="1">
      <c r="B45" s="526"/>
      <c r="C45" s="526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R71" sqref="R71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5" t="s">
        <v>169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</row>
    <row r="2" spans="1:33" ht="18.95" customHeight="1">
      <c r="B2" s="537" t="s">
        <v>220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P2" s="7" t="s">
        <v>167</v>
      </c>
      <c r="R2" s="192"/>
    </row>
    <row r="3" spans="1:33" ht="18.95" customHeight="1">
      <c r="B3" s="537" t="s">
        <v>172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9" t="s">
        <v>0</v>
      </c>
      <c r="C5" s="540" t="s">
        <v>2</v>
      </c>
      <c r="D5" s="540"/>
      <c r="E5" s="540"/>
      <c r="F5" s="540"/>
      <c r="G5" s="540"/>
      <c r="H5" s="540"/>
      <c r="I5" s="540" t="s">
        <v>28</v>
      </c>
      <c r="J5" s="540"/>
      <c r="K5" s="540"/>
      <c r="L5" s="540"/>
      <c r="M5" s="540"/>
      <c r="N5" s="540"/>
    </row>
    <row r="6" spans="1:33" ht="14.25" customHeight="1">
      <c r="A6" s="235"/>
      <c r="B6" s="539"/>
      <c r="C6" s="541" t="s">
        <v>6</v>
      </c>
      <c r="D6" s="541"/>
      <c r="E6" s="542" t="s">
        <v>3</v>
      </c>
      <c r="F6" s="542"/>
      <c r="G6" s="543" t="s">
        <v>4</v>
      </c>
      <c r="H6" s="543"/>
      <c r="I6" s="541" t="s">
        <v>6</v>
      </c>
      <c r="J6" s="541"/>
      <c r="K6" s="542" t="s">
        <v>3</v>
      </c>
      <c r="L6" s="542"/>
      <c r="M6" s="543" t="s">
        <v>4</v>
      </c>
      <c r="N6" s="543"/>
    </row>
    <row r="7" spans="1:33" ht="14.25" customHeight="1">
      <c r="A7" s="235"/>
      <c r="B7" s="539"/>
      <c r="C7" s="439" t="s">
        <v>7</v>
      </c>
      <c r="D7" s="440" t="s">
        <v>8</v>
      </c>
      <c r="E7" s="436" t="s">
        <v>7</v>
      </c>
      <c r="F7" s="437" t="s">
        <v>8</v>
      </c>
      <c r="G7" s="438" t="s">
        <v>7</v>
      </c>
      <c r="H7" s="438" t="s">
        <v>8</v>
      </c>
      <c r="I7" s="439" t="s">
        <v>7</v>
      </c>
      <c r="J7" s="440" t="s">
        <v>8</v>
      </c>
      <c r="K7" s="436" t="s">
        <v>7</v>
      </c>
      <c r="L7" s="437" t="s">
        <v>8</v>
      </c>
      <c r="M7" s="438" t="s">
        <v>7</v>
      </c>
      <c r="N7" s="438" t="s">
        <v>8</v>
      </c>
    </row>
    <row r="8" spans="1:33" ht="14.25" customHeight="1">
      <c r="A8" s="235"/>
      <c r="B8" s="241" t="s">
        <v>6</v>
      </c>
      <c r="C8" s="434">
        <v>10463537</v>
      </c>
      <c r="D8" s="435">
        <v>1367.38</v>
      </c>
      <c r="E8" s="430">
        <v>4941094</v>
      </c>
      <c r="F8" s="431">
        <v>1631.01</v>
      </c>
      <c r="G8" s="432">
        <v>5522401</v>
      </c>
      <c r="H8" s="433">
        <v>1131.51</v>
      </c>
      <c r="I8" s="434">
        <v>1060220</v>
      </c>
      <c r="J8" s="435">
        <v>1254.31</v>
      </c>
      <c r="K8" s="430">
        <v>650280</v>
      </c>
      <c r="L8" s="431">
        <v>1318.16</v>
      </c>
      <c r="M8" s="432">
        <v>409940</v>
      </c>
      <c r="N8" s="433">
        <v>1153.02</v>
      </c>
      <c r="Q8" s="519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2116</v>
      </c>
      <c r="D9" s="239">
        <v>378.42</v>
      </c>
      <c r="E9" s="422">
        <v>1095</v>
      </c>
      <c r="F9" s="423">
        <v>378.03</v>
      </c>
      <c r="G9" s="424">
        <v>1021</v>
      </c>
      <c r="H9" s="425">
        <v>378.84</v>
      </c>
      <c r="I9" s="238">
        <v>0</v>
      </c>
      <c r="J9" s="239">
        <v>0</v>
      </c>
      <c r="K9" s="422">
        <v>0</v>
      </c>
      <c r="L9" s="423">
        <v>0</v>
      </c>
      <c r="M9" s="424">
        <v>0</v>
      </c>
      <c r="N9" s="425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10178</v>
      </c>
      <c r="D10" s="239">
        <v>384.1</v>
      </c>
      <c r="E10" s="422">
        <v>5203</v>
      </c>
      <c r="F10" s="423">
        <v>385.96</v>
      </c>
      <c r="G10" s="424">
        <v>4975</v>
      </c>
      <c r="H10" s="425">
        <v>382.16</v>
      </c>
      <c r="I10" s="238">
        <v>0</v>
      </c>
      <c r="J10" s="239">
        <v>0</v>
      </c>
      <c r="K10" s="422">
        <v>0</v>
      </c>
      <c r="L10" s="423">
        <v>0</v>
      </c>
      <c r="M10" s="424">
        <v>0</v>
      </c>
      <c r="N10" s="425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26510</v>
      </c>
      <c r="D11" s="239">
        <v>387.82</v>
      </c>
      <c r="E11" s="422">
        <v>13513</v>
      </c>
      <c r="F11" s="423">
        <v>387.08</v>
      </c>
      <c r="G11" s="424">
        <v>12997</v>
      </c>
      <c r="H11" s="425">
        <v>388.58</v>
      </c>
      <c r="I11" s="238">
        <v>0</v>
      </c>
      <c r="J11" s="239">
        <v>0</v>
      </c>
      <c r="K11" s="422">
        <v>0</v>
      </c>
      <c r="L11" s="423">
        <v>0</v>
      </c>
      <c r="M11" s="424">
        <v>0</v>
      </c>
      <c r="N11" s="425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58230</v>
      </c>
      <c r="D12" s="239">
        <v>391.67</v>
      </c>
      <c r="E12" s="422">
        <v>29851</v>
      </c>
      <c r="F12" s="423">
        <v>393.2</v>
      </c>
      <c r="G12" s="424">
        <v>28368</v>
      </c>
      <c r="H12" s="425">
        <v>390.1</v>
      </c>
      <c r="I12" s="238">
        <v>3</v>
      </c>
      <c r="J12" s="239">
        <v>838.55</v>
      </c>
      <c r="K12" s="422">
        <v>2</v>
      </c>
      <c r="L12" s="423">
        <v>1124.52</v>
      </c>
      <c r="M12" s="424">
        <v>1</v>
      </c>
      <c r="N12" s="425">
        <v>266.61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90324</v>
      </c>
      <c r="D13" s="239">
        <v>403.56</v>
      </c>
      <c r="E13" s="422">
        <v>44788</v>
      </c>
      <c r="F13" s="423">
        <v>404.94</v>
      </c>
      <c r="G13" s="424">
        <v>45533</v>
      </c>
      <c r="H13" s="425">
        <v>402.19</v>
      </c>
      <c r="I13" s="238">
        <v>509</v>
      </c>
      <c r="J13" s="239">
        <v>909.81</v>
      </c>
      <c r="K13" s="422">
        <v>376</v>
      </c>
      <c r="L13" s="423">
        <v>921.61</v>
      </c>
      <c r="M13" s="424">
        <v>133</v>
      </c>
      <c r="N13" s="425">
        <v>876.43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7316</v>
      </c>
      <c r="D14" s="239">
        <v>671.96</v>
      </c>
      <c r="E14" s="422">
        <v>4120</v>
      </c>
      <c r="F14" s="423">
        <v>698.25</v>
      </c>
      <c r="G14" s="424">
        <v>3196</v>
      </c>
      <c r="H14" s="425">
        <v>638.04999999999995</v>
      </c>
      <c r="I14" s="238">
        <v>2789</v>
      </c>
      <c r="J14" s="239">
        <v>995.39</v>
      </c>
      <c r="K14" s="422">
        <v>1792</v>
      </c>
      <c r="L14" s="423">
        <v>1021.54</v>
      </c>
      <c r="M14" s="424">
        <v>997</v>
      </c>
      <c r="N14" s="425">
        <v>948.38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12624</v>
      </c>
      <c r="D15" s="239">
        <v>862.64</v>
      </c>
      <c r="E15" s="422">
        <v>7491</v>
      </c>
      <c r="F15" s="423">
        <v>878.29</v>
      </c>
      <c r="G15" s="424">
        <v>5133</v>
      </c>
      <c r="H15" s="425">
        <v>839.8</v>
      </c>
      <c r="I15" s="238">
        <v>8458</v>
      </c>
      <c r="J15" s="239">
        <v>1011.99</v>
      </c>
      <c r="K15" s="422">
        <v>5338</v>
      </c>
      <c r="L15" s="423">
        <v>1037.1199999999999</v>
      </c>
      <c r="M15" s="424">
        <v>3120</v>
      </c>
      <c r="N15" s="425">
        <v>968.99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32556</v>
      </c>
      <c r="D16" s="239">
        <v>955.04</v>
      </c>
      <c r="E16" s="422">
        <v>18967</v>
      </c>
      <c r="F16" s="423">
        <v>968.58</v>
      </c>
      <c r="G16" s="424">
        <v>13589</v>
      </c>
      <c r="H16" s="425">
        <v>936.14</v>
      </c>
      <c r="I16" s="238">
        <v>24390</v>
      </c>
      <c r="J16" s="239">
        <v>1044.47</v>
      </c>
      <c r="K16" s="422">
        <v>15428</v>
      </c>
      <c r="L16" s="423">
        <v>1067.05</v>
      </c>
      <c r="M16" s="424">
        <v>8962</v>
      </c>
      <c r="N16" s="425">
        <v>1005.59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73669</v>
      </c>
      <c r="D17" s="239">
        <v>1025.54</v>
      </c>
      <c r="E17" s="422">
        <v>41302</v>
      </c>
      <c r="F17" s="423">
        <v>1042.4000000000001</v>
      </c>
      <c r="G17" s="424">
        <v>32367</v>
      </c>
      <c r="H17" s="425">
        <v>1004.03</v>
      </c>
      <c r="I17" s="238">
        <v>56874</v>
      </c>
      <c r="J17" s="239">
        <v>1094.74</v>
      </c>
      <c r="K17" s="422">
        <v>34907</v>
      </c>
      <c r="L17" s="423">
        <v>1119.1099999999999</v>
      </c>
      <c r="M17" s="424">
        <v>21967</v>
      </c>
      <c r="N17" s="425">
        <v>1056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146750</v>
      </c>
      <c r="D18" s="239">
        <v>1071.51</v>
      </c>
      <c r="E18" s="422">
        <v>79889</v>
      </c>
      <c r="F18" s="423">
        <v>1100.9000000000001</v>
      </c>
      <c r="G18" s="424">
        <v>66861</v>
      </c>
      <c r="H18" s="425">
        <v>1036.4000000000001</v>
      </c>
      <c r="I18" s="238">
        <v>110471</v>
      </c>
      <c r="J18" s="239">
        <v>1140.97</v>
      </c>
      <c r="K18" s="422">
        <v>67219</v>
      </c>
      <c r="L18" s="423">
        <v>1173.56</v>
      </c>
      <c r="M18" s="424">
        <v>43252</v>
      </c>
      <c r="N18" s="425">
        <v>1090.32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234707</v>
      </c>
      <c r="D19" s="239">
        <v>1079.02</v>
      </c>
      <c r="E19" s="422">
        <v>124039</v>
      </c>
      <c r="F19" s="423">
        <v>1117.76</v>
      </c>
      <c r="G19" s="424">
        <v>110668</v>
      </c>
      <c r="H19" s="425">
        <v>1035.6099999999999</v>
      </c>
      <c r="I19" s="238">
        <v>167028</v>
      </c>
      <c r="J19" s="239">
        <v>1151.6400000000001</v>
      </c>
      <c r="K19" s="422">
        <v>101727</v>
      </c>
      <c r="L19" s="423">
        <v>1189.24</v>
      </c>
      <c r="M19" s="424">
        <v>65301</v>
      </c>
      <c r="N19" s="425">
        <v>1093.06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361780</v>
      </c>
      <c r="D20" s="239">
        <v>1191.07</v>
      </c>
      <c r="E20" s="422">
        <v>187921</v>
      </c>
      <c r="F20" s="423">
        <v>1310.1300000000001</v>
      </c>
      <c r="G20" s="424">
        <v>173858</v>
      </c>
      <c r="H20" s="425">
        <v>1062.3900000000001</v>
      </c>
      <c r="I20" s="238">
        <v>237413</v>
      </c>
      <c r="J20" s="239">
        <v>1263.6400000000001</v>
      </c>
      <c r="K20" s="422">
        <v>147645</v>
      </c>
      <c r="L20" s="423">
        <v>1328.36</v>
      </c>
      <c r="M20" s="424">
        <v>89768</v>
      </c>
      <c r="N20" s="425">
        <v>1157.19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707251</v>
      </c>
      <c r="D21" s="239">
        <v>1483.49</v>
      </c>
      <c r="E21" s="422">
        <v>393906</v>
      </c>
      <c r="F21" s="423">
        <v>1674.75</v>
      </c>
      <c r="G21" s="424">
        <v>313345</v>
      </c>
      <c r="H21" s="425">
        <v>1243.06</v>
      </c>
      <c r="I21" s="238">
        <v>327642</v>
      </c>
      <c r="J21" s="239">
        <v>1342.86</v>
      </c>
      <c r="K21" s="422">
        <v>204006</v>
      </c>
      <c r="L21" s="423">
        <v>1422</v>
      </c>
      <c r="M21" s="424">
        <v>123636</v>
      </c>
      <c r="N21" s="425">
        <v>1212.27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1991476</v>
      </c>
      <c r="D22" s="239">
        <v>1607.54</v>
      </c>
      <c r="E22" s="422">
        <v>1056909</v>
      </c>
      <c r="F22" s="423">
        <v>1785.82</v>
      </c>
      <c r="G22" s="424">
        <v>934566</v>
      </c>
      <c r="H22" s="425">
        <v>1405.92</v>
      </c>
      <c r="I22" s="238">
        <v>122794</v>
      </c>
      <c r="J22" s="239">
        <v>1391.52</v>
      </c>
      <c r="K22" s="422">
        <v>71738</v>
      </c>
      <c r="L22" s="423">
        <v>1502.44</v>
      </c>
      <c r="M22" s="424">
        <v>51056</v>
      </c>
      <c r="N22" s="425">
        <v>1235.67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1911214</v>
      </c>
      <c r="D23" s="239">
        <v>1554.23</v>
      </c>
      <c r="E23" s="422">
        <v>963727</v>
      </c>
      <c r="F23" s="423">
        <v>1799.69</v>
      </c>
      <c r="G23" s="424">
        <v>947487</v>
      </c>
      <c r="H23" s="425">
        <v>1304.56</v>
      </c>
      <c r="I23" s="238">
        <v>17</v>
      </c>
      <c r="J23" s="239">
        <v>892.36</v>
      </c>
      <c r="K23" s="422">
        <v>12</v>
      </c>
      <c r="L23" s="423">
        <v>972.88</v>
      </c>
      <c r="M23" s="424">
        <v>5</v>
      </c>
      <c r="N23" s="425">
        <v>699.09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1681545</v>
      </c>
      <c r="D24" s="239">
        <v>1449.04</v>
      </c>
      <c r="E24" s="422">
        <v>811904</v>
      </c>
      <c r="F24" s="423">
        <v>1776.18</v>
      </c>
      <c r="G24" s="424">
        <v>869639</v>
      </c>
      <c r="H24" s="425">
        <v>1143.6199999999999</v>
      </c>
      <c r="I24" s="238">
        <v>29</v>
      </c>
      <c r="J24" s="239">
        <v>695.16</v>
      </c>
      <c r="K24" s="422">
        <v>6</v>
      </c>
      <c r="L24" s="423">
        <v>748.05</v>
      </c>
      <c r="M24" s="424">
        <v>23</v>
      </c>
      <c r="N24" s="425">
        <v>681.37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1385852</v>
      </c>
      <c r="D25" s="239">
        <v>1274.31</v>
      </c>
      <c r="E25" s="422">
        <v>594902</v>
      </c>
      <c r="F25" s="423">
        <v>1640.6</v>
      </c>
      <c r="G25" s="424">
        <v>790947</v>
      </c>
      <c r="H25" s="425">
        <v>998.81</v>
      </c>
      <c r="I25" s="238">
        <v>128</v>
      </c>
      <c r="J25" s="239">
        <v>552.04999999999995</v>
      </c>
      <c r="K25" s="422">
        <v>20</v>
      </c>
      <c r="L25" s="423">
        <v>539.45000000000005</v>
      </c>
      <c r="M25" s="424">
        <v>108</v>
      </c>
      <c r="N25" s="425">
        <v>554.38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1729361</v>
      </c>
      <c r="D26" s="239">
        <v>1067.27</v>
      </c>
      <c r="E26" s="422">
        <v>561507</v>
      </c>
      <c r="F26" s="423">
        <v>1385.54</v>
      </c>
      <c r="G26" s="424">
        <v>1167833</v>
      </c>
      <c r="H26" s="425">
        <v>914.25</v>
      </c>
      <c r="I26" s="238">
        <v>1673</v>
      </c>
      <c r="J26" s="239">
        <v>567</v>
      </c>
      <c r="K26" s="422">
        <v>62</v>
      </c>
      <c r="L26" s="423">
        <v>590.84</v>
      </c>
      <c r="M26" s="424">
        <v>1611</v>
      </c>
      <c r="N26" s="425">
        <v>566.08000000000004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2333.58</v>
      </c>
      <c r="E27" s="422">
        <v>60</v>
      </c>
      <c r="F27" s="423">
        <v>2566.27</v>
      </c>
      <c r="G27" s="424">
        <v>18</v>
      </c>
      <c r="H27" s="425">
        <v>1557.97</v>
      </c>
      <c r="I27" s="238">
        <v>2</v>
      </c>
      <c r="J27" s="239">
        <v>1206.6500000000001</v>
      </c>
      <c r="K27" s="422">
        <v>2</v>
      </c>
      <c r="L27" s="423">
        <v>1206.6500000000001</v>
      </c>
      <c r="M27" s="424">
        <v>0</v>
      </c>
      <c r="N27" s="425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7" t="s">
        <v>27</v>
      </c>
      <c r="C28" s="429">
        <v>73</v>
      </c>
      <c r="D28" s="428" t="s">
        <v>227</v>
      </c>
      <c r="E28" s="429">
        <v>71</v>
      </c>
      <c r="F28" s="428" t="s">
        <v>227</v>
      </c>
      <c r="G28" s="429">
        <v>74</v>
      </c>
      <c r="H28" s="428" t="s">
        <v>227</v>
      </c>
      <c r="I28" s="429">
        <v>56</v>
      </c>
      <c r="J28" s="428" t="s">
        <v>227</v>
      </c>
      <c r="K28" s="429">
        <v>56</v>
      </c>
      <c r="L28" s="428" t="s">
        <v>227</v>
      </c>
      <c r="M28" s="429">
        <v>56</v>
      </c>
      <c r="N28" s="428" t="s">
        <v>227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9" t="s">
        <v>0</v>
      </c>
      <c r="C30" s="540" t="s">
        <v>29</v>
      </c>
      <c r="D30" s="540"/>
      <c r="E30" s="540"/>
      <c r="F30" s="540"/>
      <c r="G30" s="540"/>
      <c r="H30" s="540"/>
      <c r="I30" s="540" t="s">
        <v>30</v>
      </c>
      <c r="J30" s="540"/>
      <c r="K30" s="540"/>
      <c r="L30" s="540"/>
      <c r="M30" s="540"/>
      <c r="N30" s="540"/>
    </row>
    <row r="31" spans="1:33" ht="14.25" customHeight="1">
      <c r="B31" s="539"/>
      <c r="C31" s="541" t="s">
        <v>6</v>
      </c>
      <c r="D31" s="541"/>
      <c r="E31" s="542" t="s">
        <v>3</v>
      </c>
      <c r="F31" s="542"/>
      <c r="G31" s="543" t="s">
        <v>4</v>
      </c>
      <c r="H31" s="543"/>
      <c r="I31" s="541" t="s">
        <v>6</v>
      </c>
      <c r="J31" s="541"/>
      <c r="K31" s="542" t="s">
        <v>3</v>
      </c>
      <c r="L31" s="542"/>
      <c r="M31" s="543" t="s">
        <v>4</v>
      </c>
      <c r="N31" s="543"/>
    </row>
    <row r="32" spans="1:33" ht="14.25" customHeight="1">
      <c r="B32" s="539"/>
      <c r="C32" s="439" t="s">
        <v>7</v>
      </c>
      <c r="D32" s="440" t="s">
        <v>8</v>
      </c>
      <c r="E32" s="436" t="s">
        <v>7</v>
      </c>
      <c r="F32" s="437" t="s">
        <v>8</v>
      </c>
      <c r="G32" s="438" t="s">
        <v>7</v>
      </c>
      <c r="H32" s="438" t="s">
        <v>8</v>
      </c>
      <c r="I32" s="439" t="s">
        <v>7</v>
      </c>
      <c r="J32" s="440" t="s">
        <v>8</v>
      </c>
      <c r="K32" s="436" t="s">
        <v>7</v>
      </c>
      <c r="L32" s="437" t="s">
        <v>8</v>
      </c>
      <c r="M32" s="438" t="s">
        <v>7</v>
      </c>
      <c r="N32" s="438" t="s">
        <v>8</v>
      </c>
    </row>
    <row r="33" spans="2:33" ht="14.25" customHeight="1">
      <c r="B33" s="241" t="s">
        <v>6</v>
      </c>
      <c r="C33" s="434">
        <v>6678169</v>
      </c>
      <c r="D33" s="435">
        <v>1568.46</v>
      </c>
      <c r="E33" s="430">
        <v>3881632</v>
      </c>
      <c r="F33" s="431">
        <v>1789.68</v>
      </c>
      <c r="G33" s="432">
        <v>2796518</v>
      </c>
      <c r="H33" s="433">
        <v>1261.3900000000001</v>
      </c>
      <c r="I33" s="434">
        <v>2342783</v>
      </c>
      <c r="J33" s="435">
        <v>973.37</v>
      </c>
      <c r="K33" s="430">
        <v>216479</v>
      </c>
      <c r="L33" s="431">
        <v>666.85</v>
      </c>
      <c r="M33" s="432">
        <v>2126296</v>
      </c>
      <c r="N33" s="433">
        <v>1004.58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2">
        <v>0</v>
      </c>
      <c r="F34" s="423">
        <v>0</v>
      </c>
      <c r="G34" s="424">
        <v>0</v>
      </c>
      <c r="H34" s="425">
        <v>0</v>
      </c>
      <c r="I34" s="238">
        <v>0</v>
      </c>
      <c r="J34" s="239">
        <v>0</v>
      </c>
      <c r="K34" s="422">
        <v>0</v>
      </c>
      <c r="L34" s="423">
        <v>0</v>
      </c>
      <c r="M34" s="424">
        <v>0</v>
      </c>
      <c r="N34" s="425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2">
        <v>0</v>
      </c>
      <c r="F35" s="423">
        <v>0</v>
      </c>
      <c r="G35" s="424">
        <v>0</v>
      </c>
      <c r="H35" s="425">
        <v>0</v>
      </c>
      <c r="I35" s="238">
        <v>0</v>
      </c>
      <c r="J35" s="239">
        <v>0</v>
      </c>
      <c r="K35" s="422">
        <v>0</v>
      </c>
      <c r="L35" s="423">
        <v>0</v>
      </c>
      <c r="M35" s="424">
        <v>0</v>
      </c>
      <c r="N35" s="425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2">
        <v>0</v>
      </c>
      <c r="F36" s="423">
        <v>0</v>
      </c>
      <c r="G36" s="424">
        <v>0</v>
      </c>
      <c r="H36" s="425">
        <v>0</v>
      </c>
      <c r="I36" s="238">
        <v>0</v>
      </c>
      <c r="J36" s="239">
        <v>0</v>
      </c>
      <c r="K36" s="422">
        <v>0</v>
      </c>
      <c r="L36" s="423">
        <v>0</v>
      </c>
      <c r="M36" s="424">
        <v>0</v>
      </c>
      <c r="N36" s="425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2">
        <v>0</v>
      </c>
      <c r="F37" s="423">
        <v>0</v>
      </c>
      <c r="G37" s="424">
        <v>0</v>
      </c>
      <c r="H37" s="425">
        <v>0</v>
      </c>
      <c r="I37" s="238">
        <v>1</v>
      </c>
      <c r="J37" s="239">
        <v>1266.68</v>
      </c>
      <c r="K37" s="422">
        <v>0</v>
      </c>
      <c r="L37" s="423">
        <v>0</v>
      </c>
      <c r="M37" s="424">
        <v>1</v>
      </c>
      <c r="N37" s="425">
        <v>1266.68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2">
        <v>0</v>
      </c>
      <c r="F38" s="423">
        <v>0</v>
      </c>
      <c r="G38" s="424">
        <v>0</v>
      </c>
      <c r="H38" s="425">
        <v>0</v>
      </c>
      <c r="I38" s="238">
        <v>18</v>
      </c>
      <c r="J38" s="239">
        <v>904.03</v>
      </c>
      <c r="K38" s="422">
        <v>1</v>
      </c>
      <c r="L38" s="423">
        <v>539.36</v>
      </c>
      <c r="M38" s="424">
        <v>17</v>
      </c>
      <c r="N38" s="425">
        <v>925.48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2">
        <v>0</v>
      </c>
      <c r="F39" s="423">
        <v>0</v>
      </c>
      <c r="G39" s="424">
        <v>0</v>
      </c>
      <c r="H39" s="425">
        <v>0</v>
      </c>
      <c r="I39" s="238">
        <v>187</v>
      </c>
      <c r="J39" s="239">
        <v>982.47</v>
      </c>
      <c r="K39" s="422">
        <v>16</v>
      </c>
      <c r="L39" s="423">
        <v>801.19</v>
      </c>
      <c r="M39" s="424">
        <v>171</v>
      </c>
      <c r="N39" s="425">
        <v>999.43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2">
        <v>0</v>
      </c>
      <c r="F40" s="423">
        <v>0</v>
      </c>
      <c r="G40" s="424">
        <v>0</v>
      </c>
      <c r="H40" s="425">
        <v>0</v>
      </c>
      <c r="I40" s="238">
        <v>835</v>
      </c>
      <c r="J40" s="239">
        <v>997.56</v>
      </c>
      <c r="K40" s="422">
        <v>117</v>
      </c>
      <c r="L40" s="423">
        <v>978.2</v>
      </c>
      <c r="M40" s="424">
        <v>718</v>
      </c>
      <c r="N40" s="425">
        <v>1000.71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2">
        <v>0</v>
      </c>
      <c r="F41" s="423">
        <v>0</v>
      </c>
      <c r="G41" s="424">
        <v>0</v>
      </c>
      <c r="H41" s="425">
        <v>0</v>
      </c>
      <c r="I41" s="238">
        <v>3050</v>
      </c>
      <c r="J41" s="239">
        <v>1019.41</v>
      </c>
      <c r="K41" s="422">
        <v>434</v>
      </c>
      <c r="L41" s="423">
        <v>889.56</v>
      </c>
      <c r="M41" s="424">
        <v>2616</v>
      </c>
      <c r="N41" s="425">
        <v>1040.95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2">
        <v>0</v>
      </c>
      <c r="F42" s="423">
        <v>0</v>
      </c>
      <c r="G42" s="424">
        <v>0</v>
      </c>
      <c r="H42" s="425">
        <v>0</v>
      </c>
      <c r="I42" s="238">
        <v>8678</v>
      </c>
      <c r="J42" s="239">
        <v>1023.97</v>
      </c>
      <c r="K42" s="422">
        <v>1502</v>
      </c>
      <c r="L42" s="423">
        <v>904.03</v>
      </c>
      <c r="M42" s="424">
        <v>7176</v>
      </c>
      <c r="N42" s="425">
        <v>1049.07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45</v>
      </c>
      <c r="D43" s="239">
        <v>2633.6</v>
      </c>
      <c r="E43" s="422">
        <v>35</v>
      </c>
      <c r="F43" s="423">
        <v>2682.59</v>
      </c>
      <c r="G43" s="424">
        <v>10</v>
      </c>
      <c r="H43" s="425">
        <v>2462.13</v>
      </c>
      <c r="I43" s="238">
        <v>21289</v>
      </c>
      <c r="J43" s="239">
        <v>1025.5</v>
      </c>
      <c r="K43" s="422">
        <v>4000</v>
      </c>
      <c r="L43" s="423">
        <v>903.44</v>
      </c>
      <c r="M43" s="424">
        <v>17289</v>
      </c>
      <c r="N43" s="425">
        <v>1053.74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338</v>
      </c>
      <c r="D44" s="239">
        <v>2657.82</v>
      </c>
      <c r="E44" s="422">
        <v>260</v>
      </c>
      <c r="F44" s="423">
        <v>2714.25</v>
      </c>
      <c r="G44" s="424">
        <v>78</v>
      </c>
      <c r="H44" s="425">
        <v>2469.7199999999998</v>
      </c>
      <c r="I44" s="238">
        <v>42575</v>
      </c>
      <c r="J44" s="239">
        <v>999.21</v>
      </c>
      <c r="K44" s="422">
        <v>7834</v>
      </c>
      <c r="L44" s="423">
        <v>898.84</v>
      </c>
      <c r="M44" s="424">
        <v>34741</v>
      </c>
      <c r="N44" s="425">
        <v>1021.84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9202</v>
      </c>
      <c r="D45" s="239">
        <v>2840.7</v>
      </c>
      <c r="E45" s="422">
        <v>8360</v>
      </c>
      <c r="F45" s="423">
        <v>2894.26</v>
      </c>
      <c r="G45" s="424">
        <v>842</v>
      </c>
      <c r="H45" s="425">
        <v>2308.92</v>
      </c>
      <c r="I45" s="238">
        <v>81660</v>
      </c>
      <c r="J45" s="239">
        <v>959.16</v>
      </c>
      <c r="K45" s="422">
        <v>13418</v>
      </c>
      <c r="L45" s="423">
        <v>848.86</v>
      </c>
      <c r="M45" s="424">
        <v>68242</v>
      </c>
      <c r="N45" s="425">
        <v>980.84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207218</v>
      </c>
      <c r="D46" s="239">
        <v>2149.38</v>
      </c>
      <c r="E46" s="422">
        <v>150896</v>
      </c>
      <c r="F46" s="423">
        <v>2235.44</v>
      </c>
      <c r="G46" s="424">
        <v>56322</v>
      </c>
      <c r="H46" s="425">
        <v>1918.81</v>
      </c>
      <c r="I46" s="238">
        <v>137499</v>
      </c>
      <c r="J46" s="239">
        <v>980.17</v>
      </c>
      <c r="K46" s="422">
        <v>20493</v>
      </c>
      <c r="L46" s="423">
        <v>833.01</v>
      </c>
      <c r="M46" s="424">
        <v>117006</v>
      </c>
      <c r="N46" s="425">
        <v>1005.94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1637212</v>
      </c>
      <c r="D47" s="239">
        <v>1713.13</v>
      </c>
      <c r="E47" s="422">
        <v>945281</v>
      </c>
      <c r="F47" s="423">
        <v>1849.58</v>
      </c>
      <c r="G47" s="424">
        <v>691931</v>
      </c>
      <c r="H47" s="425">
        <v>1526.72</v>
      </c>
      <c r="I47" s="238">
        <v>205804</v>
      </c>
      <c r="J47" s="239">
        <v>987.76</v>
      </c>
      <c r="K47" s="422">
        <v>27424</v>
      </c>
      <c r="L47" s="423">
        <v>750.15</v>
      </c>
      <c r="M47" s="424">
        <v>178379</v>
      </c>
      <c r="N47" s="425">
        <v>1024.29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1624710</v>
      </c>
      <c r="D48" s="239">
        <v>1655.27</v>
      </c>
      <c r="E48" s="422">
        <v>925668</v>
      </c>
      <c r="F48" s="423">
        <v>1844.47</v>
      </c>
      <c r="G48" s="424">
        <v>699042</v>
      </c>
      <c r="H48" s="425">
        <v>1404.74</v>
      </c>
      <c r="I48" s="238">
        <v>269517</v>
      </c>
      <c r="J48" s="239">
        <v>988.35</v>
      </c>
      <c r="K48" s="422">
        <v>30740</v>
      </c>
      <c r="L48" s="423">
        <v>677.42</v>
      </c>
      <c r="M48" s="424">
        <v>238777</v>
      </c>
      <c r="N48" s="425">
        <v>1028.3800000000001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1308446</v>
      </c>
      <c r="D49" s="239">
        <v>1577.47</v>
      </c>
      <c r="E49" s="422">
        <v>776290</v>
      </c>
      <c r="F49" s="423">
        <v>1828.42</v>
      </c>
      <c r="G49" s="424">
        <v>532154</v>
      </c>
      <c r="H49" s="425">
        <v>1211.3900000000001</v>
      </c>
      <c r="I49" s="238">
        <v>361934</v>
      </c>
      <c r="J49" s="239">
        <v>1003.77</v>
      </c>
      <c r="K49" s="422">
        <v>31726</v>
      </c>
      <c r="L49" s="423">
        <v>615.16</v>
      </c>
      <c r="M49" s="424">
        <v>330208</v>
      </c>
      <c r="N49" s="425">
        <v>1041.1099999999999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954612</v>
      </c>
      <c r="D50" s="239">
        <v>1406.44</v>
      </c>
      <c r="E50" s="422">
        <v>562971</v>
      </c>
      <c r="F50" s="423">
        <v>1700.88</v>
      </c>
      <c r="G50" s="424">
        <v>391639</v>
      </c>
      <c r="H50" s="425">
        <v>983.18</v>
      </c>
      <c r="I50" s="238">
        <v>424396</v>
      </c>
      <c r="J50" s="239">
        <v>984.74</v>
      </c>
      <c r="K50" s="422">
        <v>30089</v>
      </c>
      <c r="L50" s="423">
        <v>564.55999999999995</v>
      </c>
      <c r="M50" s="424">
        <v>394306</v>
      </c>
      <c r="N50" s="425">
        <v>1016.8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936311</v>
      </c>
      <c r="D51" s="239">
        <v>1175.8399999999999</v>
      </c>
      <c r="E51" s="422">
        <v>511813</v>
      </c>
      <c r="F51" s="423">
        <v>1468.79</v>
      </c>
      <c r="G51" s="424">
        <v>424483</v>
      </c>
      <c r="H51" s="425">
        <v>822.64</v>
      </c>
      <c r="I51" s="238">
        <v>785339</v>
      </c>
      <c r="J51" s="239">
        <v>941.01</v>
      </c>
      <c r="K51" s="422">
        <v>48685</v>
      </c>
      <c r="L51" s="423">
        <v>523.19000000000005</v>
      </c>
      <c r="M51" s="424">
        <v>736648</v>
      </c>
      <c r="N51" s="425">
        <v>968.63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2380.06</v>
      </c>
      <c r="E52" s="422">
        <v>58</v>
      </c>
      <c r="F52" s="423">
        <v>2613.15</v>
      </c>
      <c r="G52" s="424">
        <v>17</v>
      </c>
      <c r="H52" s="425">
        <v>1584.83</v>
      </c>
      <c r="I52" s="238">
        <v>1</v>
      </c>
      <c r="J52" s="239">
        <v>1101.3699999999999</v>
      </c>
      <c r="K52" s="422">
        <v>0</v>
      </c>
      <c r="L52" s="423">
        <v>0</v>
      </c>
      <c r="M52" s="424">
        <v>1</v>
      </c>
      <c r="N52" s="425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7" t="s">
        <v>27</v>
      </c>
      <c r="C53" s="429">
        <v>75</v>
      </c>
      <c r="D53" s="428" t="s">
        <v>227</v>
      </c>
      <c r="E53" s="429">
        <v>75</v>
      </c>
      <c r="F53" s="428" t="s">
        <v>227</v>
      </c>
      <c r="G53" s="429">
        <v>76</v>
      </c>
      <c r="H53" s="428" t="s">
        <v>227</v>
      </c>
      <c r="I53" s="429">
        <v>78</v>
      </c>
      <c r="J53" s="428" t="s">
        <v>227</v>
      </c>
      <c r="K53" s="429">
        <v>74</v>
      </c>
      <c r="L53" s="428" t="s">
        <v>227</v>
      </c>
      <c r="M53" s="429">
        <v>79</v>
      </c>
      <c r="N53" s="428" t="s">
        <v>227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9" t="s">
        <v>0</v>
      </c>
      <c r="C55" s="540" t="s">
        <v>31</v>
      </c>
      <c r="D55" s="540"/>
      <c r="E55" s="540"/>
      <c r="F55" s="540"/>
      <c r="G55" s="540"/>
      <c r="H55" s="540"/>
      <c r="I55" s="540" t="s">
        <v>1</v>
      </c>
      <c r="J55" s="540"/>
      <c r="K55" s="540"/>
      <c r="L55" s="540"/>
      <c r="M55" s="540"/>
      <c r="N55" s="540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9"/>
      <c r="C56" s="541" t="s">
        <v>6</v>
      </c>
      <c r="D56" s="541"/>
      <c r="E56" s="542" t="s">
        <v>3</v>
      </c>
      <c r="F56" s="542"/>
      <c r="G56" s="543" t="s">
        <v>4</v>
      </c>
      <c r="H56" s="543"/>
      <c r="I56" s="541" t="s">
        <v>6</v>
      </c>
      <c r="J56" s="541"/>
      <c r="K56" s="542" t="s">
        <v>3</v>
      </c>
      <c r="L56" s="542"/>
      <c r="M56" s="543" t="s">
        <v>4</v>
      </c>
      <c r="N56" s="543"/>
    </row>
    <row r="57" spans="2:33" ht="14.25" customHeight="1">
      <c r="B57" s="539"/>
      <c r="C57" s="439" t="s">
        <v>7</v>
      </c>
      <c r="D57" s="440" t="s">
        <v>8</v>
      </c>
      <c r="E57" s="436" t="s">
        <v>7</v>
      </c>
      <c r="F57" s="437" t="s">
        <v>8</v>
      </c>
      <c r="G57" s="438" t="s">
        <v>7</v>
      </c>
      <c r="H57" s="438" t="s">
        <v>8</v>
      </c>
      <c r="I57" s="439" t="s">
        <v>7</v>
      </c>
      <c r="J57" s="440" t="s">
        <v>8</v>
      </c>
      <c r="K57" s="436" t="s">
        <v>7</v>
      </c>
      <c r="L57" s="437" t="s">
        <v>8</v>
      </c>
      <c r="M57" s="438" t="s">
        <v>7</v>
      </c>
      <c r="N57" s="438" t="s">
        <v>8</v>
      </c>
    </row>
    <row r="58" spans="2:33" ht="14.25" customHeight="1">
      <c r="B58" s="241" t="s">
        <v>6</v>
      </c>
      <c r="C58" s="434">
        <v>335681</v>
      </c>
      <c r="D58" s="435">
        <v>550.22</v>
      </c>
      <c r="E58" s="430">
        <v>176252</v>
      </c>
      <c r="F58" s="431">
        <v>553.57000000000005</v>
      </c>
      <c r="G58" s="432">
        <v>159414</v>
      </c>
      <c r="H58" s="433">
        <v>546.54</v>
      </c>
      <c r="I58" s="434">
        <v>46684</v>
      </c>
      <c r="J58" s="435">
        <v>820.63</v>
      </c>
      <c r="K58" s="430">
        <v>16451</v>
      </c>
      <c r="L58" s="431">
        <v>791.07</v>
      </c>
      <c r="M58" s="432">
        <v>30233</v>
      </c>
      <c r="N58" s="433">
        <v>836.72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2115</v>
      </c>
      <c r="D59" s="239">
        <v>378.43</v>
      </c>
      <c r="E59" s="422">
        <v>1094</v>
      </c>
      <c r="F59" s="423">
        <v>378.04</v>
      </c>
      <c r="G59" s="424">
        <v>1021</v>
      </c>
      <c r="H59" s="425">
        <v>378.84</v>
      </c>
      <c r="I59" s="238">
        <v>1</v>
      </c>
      <c r="J59" s="239">
        <v>376.96</v>
      </c>
      <c r="K59" s="422">
        <v>1</v>
      </c>
      <c r="L59" s="423">
        <v>376.96</v>
      </c>
      <c r="M59" s="424">
        <v>0</v>
      </c>
      <c r="N59" s="425">
        <v>0</v>
      </c>
    </row>
    <row r="60" spans="2:33" ht="14.25" customHeight="1">
      <c r="B60" s="240" t="s">
        <v>10</v>
      </c>
      <c r="C60" s="238">
        <v>10178</v>
      </c>
      <c r="D60" s="239">
        <v>384.1</v>
      </c>
      <c r="E60" s="422">
        <v>5203</v>
      </c>
      <c r="F60" s="423">
        <v>385.96</v>
      </c>
      <c r="G60" s="424">
        <v>4975</v>
      </c>
      <c r="H60" s="425">
        <v>382.16</v>
      </c>
      <c r="I60" s="238">
        <v>0</v>
      </c>
      <c r="J60" s="239">
        <v>0</v>
      </c>
      <c r="K60" s="422">
        <v>0</v>
      </c>
      <c r="L60" s="423">
        <v>0</v>
      </c>
      <c r="M60" s="424">
        <v>0</v>
      </c>
      <c r="N60" s="425">
        <v>0</v>
      </c>
    </row>
    <row r="61" spans="2:33" ht="14.25" customHeight="1">
      <c r="B61" s="237" t="s">
        <v>11</v>
      </c>
      <c r="C61" s="238">
        <v>26501</v>
      </c>
      <c r="D61" s="239">
        <v>387.83</v>
      </c>
      <c r="E61" s="422">
        <v>13509</v>
      </c>
      <c r="F61" s="423">
        <v>387.11</v>
      </c>
      <c r="G61" s="424">
        <v>12992</v>
      </c>
      <c r="H61" s="425">
        <v>388.57</v>
      </c>
      <c r="I61" s="238">
        <v>9</v>
      </c>
      <c r="J61" s="239">
        <v>358.07</v>
      </c>
      <c r="K61" s="422">
        <v>4</v>
      </c>
      <c r="L61" s="423">
        <v>306.69</v>
      </c>
      <c r="M61" s="424">
        <v>5</v>
      </c>
      <c r="N61" s="425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58194</v>
      </c>
      <c r="D62" s="239">
        <v>391.64</v>
      </c>
      <c r="E62" s="422">
        <v>29834</v>
      </c>
      <c r="F62" s="423">
        <v>393.17</v>
      </c>
      <c r="G62" s="424">
        <v>28349</v>
      </c>
      <c r="H62" s="425">
        <v>390.06</v>
      </c>
      <c r="I62" s="238">
        <v>32</v>
      </c>
      <c r="J62" s="239">
        <v>379.41</v>
      </c>
      <c r="K62" s="422">
        <v>15</v>
      </c>
      <c r="L62" s="423">
        <v>354.76</v>
      </c>
      <c r="M62" s="424">
        <v>17</v>
      </c>
      <c r="N62" s="425">
        <v>401.17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89775</v>
      </c>
      <c r="D63" s="239">
        <v>400.57</v>
      </c>
      <c r="E63" s="422">
        <v>44399</v>
      </c>
      <c r="F63" s="423">
        <v>400.53</v>
      </c>
      <c r="G63" s="424">
        <v>45373</v>
      </c>
      <c r="H63" s="425">
        <v>400.6</v>
      </c>
      <c r="I63" s="238">
        <v>22</v>
      </c>
      <c r="J63" s="239">
        <v>478.72</v>
      </c>
      <c r="K63" s="422">
        <v>12</v>
      </c>
      <c r="L63" s="423">
        <v>533.51</v>
      </c>
      <c r="M63" s="424">
        <v>10</v>
      </c>
      <c r="N63" s="425">
        <v>412.98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4225</v>
      </c>
      <c r="D64" s="239">
        <v>453.08</v>
      </c>
      <c r="E64" s="422">
        <v>2261</v>
      </c>
      <c r="F64" s="423">
        <v>449.05</v>
      </c>
      <c r="G64" s="424">
        <v>1964</v>
      </c>
      <c r="H64" s="425">
        <v>457.71</v>
      </c>
      <c r="I64" s="238">
        <v>115</v>
      </c>
      <c r="J64" s="239">
        <v>364.52</v>
      </c>
      <c r="K64" s="422">
        <v>51</v>
      </c>
      <c r="L64" s="423">
        <v>354.58</v>
      </c>
      <c r="M64" s="424">
        <v>64</v>
      </c>
      <c r="N64" s="425">
        <v>372.44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3231</v>
      </c>
      <c r="D65" s="239">
        <v>452.91</v>
      </c>
      <c r="E65" s="422">
        <v>1986</v>
      </c>
      <c r="F65" s="423">
        <v>458.53</v>
      </c>
      <c r="G65" s="424">
        <v>1245</v>
      </c>
      <c r="H65" s="425">
        <v>443.93</v>
      </c>
      <c r="I65" s="238">
        <v>100</v>
      </c>
      <c r="J65" s="239">
        <v>342.06</v>
      </c>
      <c r="K65" s="422">
        <v>50</v>
      </c>
      <c r="L65" s="423">
        <v>359.95</v>
      </c>
      <c r="M65" s="424">
        <v>50</v>
      </c>
      <c r="N65" s="425">
        <v>324.17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5014</v>
      </c>
      <c r="D66" s="239">
        <v>492.04</v>
      </c>
      <c r="E66" s="422">
        <v>3049</v>
      </c>
      <c r="F66" s="423">
        <v>491.59</v>
      </c>
      <c r="G66" s="424">
        <v>1965</v>
      </c>
      <c r="H66" s="425">
        <v>492.73</v>
      </c>
      <c r="I66" s="238">
        <v>102</v>
      </c>
      <c r="J66" s="239">
        <v>407.04</v>
      </c>
      <c r="K66" s="422">
        <v>56</v>
      </c>
      <c r="L66" s="423">
        <v>422.93</v>
      </c>
      <c r="M66" s="424">
        <v>46</v>
      </c>
      <c r="N66" s="425">
        <v>387.69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7948</v>
      </c>
      <c r="D67" s="239">
        <v>545.69000000000005</v>
      </c>
      <c r="E67" s="422">
        <v>4811</v>
      </c>
      <c r="F67" s="423">
        <v>539.66999999999996</v>
      </c>
      <c r="G67" s="424">
        <v>3137</v>
      </c>
      <c r="H67" s="425">
        <v>554.91999999999996</v>
      </c>
      <c r="I67" s="238">
        <v>169</v>
      </c>
      <c r="J67" s="239">
        <v>386.86</v>
      </c>
      <c r="K67" s="422">
        <v>82</v>
      </c>
      <c r="L67" s="423">
        <v>414.94</v>
      </c>
      <c r="M67" s="424">
        <v>87</v>
      </c>
      <c r="N67" s="425">
        <v>360.39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14018</v>
      </c>
      <c r="D68" s="239">
        <v>614.67999999999995</v>
      </c>
      <c r="E68" s="422">
        <v>8201</v>
      </c>
      <c r="F68" s="423">
        <v>615.88</v>
      </c>
      <c r="G68" s="424">
        <v>5817</v>
      </c>
      <c r="H68" s="425">
        <v>613</v>
      </c>
      <c r="I68" s="238">
        <v>927</v>
      </c>
      <c r="J68" s="239">
        <v>682.86</v>
      </c>
      <c r="K68" s="422">
        <v>434</v>
      </c>
      <c r="L68" s="423">
        <v>703.89</v>
      </c>
      <c r="M68" s="424">
        <v>493</v>
      </c>
      <c r="N68" s="425">
        <v>664.34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20735</v>
      </c>
      <c r="D69" s="239">
        <v>694.47</v>
      </c>
      <c r="E69" s="422">
        <v>12211</v>
      </c>
      <c r="F69" s="423">
        <v>690.83</v>
      </c>
      <c r="G69" s="424">
        <v>8524</v>
      </c>
      <c r="H69" s="425">
        <v>699.69</v>
      </c>
      <c r="I69" s="238">
        <v>4031</v>
      </c>
      <c r="J69" s="239">
        <v>758.91</v>
      </c>
      <c r="K69" s="422">
        <v>2007</v>
      </c>
      <c r="L69" s="423">
        <v>739.89</v>
      </c>
      <c r="M69" s="424">
        <v>2024</v>
      </c>
      <c r="N69" s="425">
        <v>777.78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24869</v>
      </c>
      <c r="D70" s="239">
        <v>781.92</v>
      </c>
      <c r="E70" s="422">
        <v>14469</v>
      </c>
      <c r="F70" s="423">
        <v>779.68</v>
      </c>
      <c r="G70" s="424">
        <v>10399</v>
      </c>
      <c r="H70" s="425">
        <v>785.06</v>
      </c>
      <c r="I70" s="238">
        <v>8636</v>
      </c>
      <c r="J70" s="239">
        <v>809.7</v>
      </c>
      <c r="K70" s="422">
        <v>4029</v>
      </c>
      <c r="L70" s="423">
        <v>796.57</v>
      </c>
      <c r="M70" s="424">
        <v>4607</v>
      </c>
      <c r="N70" s="425">
        <v>821.18</v>
      </c>
      <c r="R70" s="200"/>
      <c r="S70" s="193"/>
      <c r="T70" s="521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24404</v>
      </c>
      <c r="D71" s="239">
        <v>836.9</v>
      </c>
      <c r="E71" s="422">
        <v>13944</v>
      </c>
      <c r="F71" s="423">
        <v>831.78</v>
      </c>
      <c r="G71" s="424">
        <v>10460</v>
      </c>
      <c r="H71" s="425">
        <v>843.73</v>
      </c>
      <c r="I71" s="238">
        <v>10488</v>
      </c>
      <c r="J71" s="239">
        <v>823.72</v>
      </c>
      <c r="K71" s="422">
        <v>4567</v>
      </c>
      <c r="L71" s="423">
        <v>790.5</v>
      </c>
      <c r="M71" s="424">
        <v>5921</v>
      </c>
      <c r="N71" s="425">
        <v>849.35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18632</v>
      </c>
      <c r="D72" s="239">
        <v>863.05</v>
      </c>
      <c r="E72" s="422">
        <v>10001</v>
      </c>
      <c r="F72" s="423">
        <v>856.58</v>
      </c>
      <c r="G72" s="424">
        <v>8631</v>
      </c>
      <c r="H72" s="425">
        <v>870.56</v>
      </c>
      <c r="I72" s="238">
        <v>7034</v>
      </c>
      <c r="J72" s="239">
        <v>907.23</v>
      </c>
      <c r="K72" s="422">
        <v>2465</v>
      </c>
      <c r="L72" s="423">
        <v>875.86</v>
      </c>
      <c r="M72" s="424">
        <v>4569</v>
      </c>
      <c r="N72" s="425">
        <v>924.15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12182</v>
      </c>
      <c r="D73" s="239">
        <v>860.4</v>
      </c>
      <c r="E73" s="422">
        <v>6023</v>
      </c>
      <c r="F73" s="423">
        <v>849.79</v>
      </c>
      <c r="G73" s="424">
        <v>6159</v>
      </c>
      <c r="H73" s="425">
        <v>870.78</v>
      </c>
      <c r="I73" s="238">
        <v>4788</v>
      </c>
      <c r="J73" s="239">
        <v>888.77</v>
      </c>
      <c r="K73" s="422">
        <v>1284</v>
      </c>
      <c r="L73" s="423">
        <v>848.9</v>
      </c>
      <c r="M73" s="424">
        <v>3504</v>
      </c>
      <c r="N73" s="425">
        <v>903.38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7332</v>
      </c>
      <c r="D74" s="239">
        <v>835.71</v>
      </c>
      <c r="E74" s="422">
        <v>3147</v>
      </c>
      <c r="F74" s="423">
        <v>827.43</v>
      </c>
      <c r="G74" s="424">
        <v>4185</v>
      </c>
      <c r="H74" s="425">
        <v>841.93</v>
      </c>
      <c r="I74" s="238">
        <v>3804</v>
      </c>
      <c r="J74" s="239">
        <v>827.25</v>
      </c>
      <c r="K74" s="422">
        <v>735</v>
      </c>
      <c r="L74" s="423">
        <v>793.02</v>
      </c>
      <c r="M74" s="424">
        <v>3069</v>
      </c>
      <c r="N74" s="425">
        <v>835.45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3925</v>
      </c>
      <c r="D75" s="239">
        <v>811.58</v>
      </c>
      <c r="E75" s="422">
        <v>1456</v>
      </c>
      <c r="F75" s="423">
        <v>810.79</v>
      </c>
      <c r="G75" s="424">
        <v>2469</v>
      </c>
      <c r="H75" s="425">
        <v>812.05</v>
      </c>
      <c r="I75" s="238">
        <v>2791</v>
      </c>
      <c r="J75" s="239">
        <v>799.84</v>
      </c>
      <c r="K75" s="422">
        <v>366</v>
      </c>
      <c r="L75" s="423">
        <v>743.92</v>
      </c>
      <c r="M75" s="424">
        <v>2425</v>
      </c>
      <c r="N75" s="425">
        <v>808.28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2403</v>
      </c>
      <c r="D76" s="239">
        <v>839.62</v>
      </c>
      <c r="E76" s="422">
        <v>654</v>
      </c>
      <c r="F76" s="423">
        <v>836.91</v>
      </c>
      <c r="G76" s="424">
        <v>1749</v>
      </c>
      <c r="H76" s="425">
        <v>840.63</v>
      </c>
      <c r="I76" s="238">
        <v>3635</v>
      </c>
      <c r="J76" s="239">
        <v>759.58</v>
      </c>
      <c r="K76" s="422">
        <v>293</v>
      </c>
      <c r="L76" s="423">
        <v>657.33</v>
      </c>
      <c r="M76" s="424">
        <v>3342</v>
      </c>
      <c r="N76" s="425">
        <v>768.54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2">
        <v>0</v>
      </c>
      <c r="F77" s="423">
        <v>0</v>
      </c>
      <c r="G77" s="424">
        <v>0</v>
      </c>
      <c r="H77" s="425">
        <v>0</v>
      </c>
      <c r="I77" s="238">
        <v>0</v>
      </c>
      <c r="J77" s="239">
        <v>0</v>
      </c>
      <c r="K77" s="422">
        <v>0</v>
      </c>
      <c r="L77" s="423">
        <v>0</v>
      </c>
      <c r="M77" s="424">
        <v>0</v>
      </c>
      <c r="N77" s="425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7" t="s">
        <v>27</v>
      </c>
      <c r="C78" s="429">
        <v>36</v>
      </c>
      <c r="D78" s="428" t="s">
        <v>227</v>
      </c>
      <c r="E78" s="429">
        <v>36</v>
      </c>
      <c r="F78" s="428" t="s">
        <v>227</v>
      </c>
      <c r="G78" s="429">
        <v>35</v>
      </c>
      <c r="H78" s="428" t="s">
        <v>227</v>
      </c>
      <c r="I78" s="429">
        <v>66</v>
      </c>
      <c r="J78" s="428" t="s">
        <v>227</v>
      </c>
      <c r="K78" s="429">
        <v>62</v>
      </c>
      <c r="L78" s="428" t="s">
        <v>227</v>
      </c>
      <c r="M78" s="429">
        <v>68</v>
      </c>
      <c r="N78" s="428" t="s">
        <v>227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216</v>
      </c>
    </row>
    <row r="83" spans="2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68" activePane="bottomLeft" state="frozen"/>
      <selection activeCell="Q29" sqref="Q29"/>
      <selection pane="bottomLeft" activeCell="I88" sqref="I88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7" t="s">
        <v>114</v>
      </c>
      <c r="D36" s="48">
        <v>1060220</v>
      </c>
      <c r="E36" s="48">
        <v>6678169</v>
      </c>
      <c r="F36" s="48">
        <v>2342783</v>
      </c>
      <c r="G36" s="48">
        <v>335681</v>
      </c>
      <c r="H36" s="48">
        <v>46684</v>
      </c>
      <c r="I36" s="49">
        <v>10463537</v>
      </c>
      <c r="J36" s="30"/>
    </row>
    <row r="37" spans="2:23">
      <c r="B37" s="44"/>
      <c r="C37" s="44" t="s">
        <v>115</v>
      </c>
      <c r="D37" s="45"/>
      <c r="E37" s="45"/>
      <c r="F37" s="45"/>
      <c r="G37" s="45"/>
      <c r="H37" s="45"/>
      <c r="I37" s="45"/>
      <c r="J37" s="30"/>
      <c r="K37" s="26" cm="1">
        <f t="array" ref="K37">LOOKUP(2,1/(D32:D45&lt;&gt;""),D32:D45)</f>
        <v>1060220</v>
      </c>
      <c r="L37" s="26" cm="1">
        <f t="array" ref="L37">LOOKUP(2,1/(E32:E45&lt;&gt;""),E32:E45)</f>
        <v>6678169</v>
      </c>
      <c r="M37" s="26" cm="1">
        <f t="array" ref="M37">LOOKUP(2,1/(F32:F45&lt;&gt;""),F32:F45)</f>
        <v>2342783</v>
      </c>
      <c r="N37" s="26" cm="1">
        <f t="array" ref="N37">LOOKUP(2,1/(G32:G45&lt;&gt;""),G32:G45)</f>
        <v>335681</v>
      </c>
      <c r="O37" s="26" cm="1">
        <f t="array" ref="O37">LOOKUP(2,1/(H32:H45&lt;&gt;""),H32:H45)</f>
        <v>46684</v>
      </c>
      <c r="P37" s="26" cm="1">
        <f t="array" ref="P37">LOOKUP(2,1/(I32:I45&lt;&gt;""),I32:I45)</f>
        <v>10463537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1060220</v>
      </c>
      <c r="S37" s="26" cm="1">
        <f t="array" ref="S37">LOOKUP(2,1/(L32:L45&lt;&gt;""),L32:L45)</f>
        <v>6678169</v>
      </c>
      <c r="T37" s="26" cm="1">
        <f t="array" ref="T37">LOOKUP(2,1/(M32:M45&lt;&gt;""),M32:M45)</f>
        <v>2342783</v>
      </c>
      <c r="U37" s="26" cm="1">
        <f t="array" ref="U37">LOOKUP(2,1/(N32:N45&lt;&gt;""),N32:N45)</f>
        <v>335681</v>
      </c>
      <c r="V37" s="26" cm="1">
        <f t="array" ref="V37">LOOKUP(2,1/(O32:O45&lt;&gt;""),O32:O45)</f>
        <v>46684</v>
      </c>
      <c r="W37" s="26" cm="1">
        <f t="array" ref="W37">LOOKUP(2,1/(P32:P45&lt;&gt;""),P32:P45)</f>
        <v>10463537</v>
      </c>
    </row>
    <row r="38" spans="2:23">
      <c r="B38" s="44"/>
      <c r="C38" s="44" t="s">
        <v>116</v>
      </c>
      <c r="D38" s="45"/>
      <c r="E38" s="45"/>
      <c r="F38" s="45"/>
      <c r="G38" s="45"/>
      <c r="H38" s="45"/>
      <c r="I38" s="45"/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4" t="s">
        <v>114</v>
      </c>
      <c r="D78" s="55">
        <v>5.07</v>
      </c>
      <c r="E78" s="55">
        <v>1.63</v>
      </c>
      <c r="F78" s="55">
        <v>-0.24</v>
      </c>
      <c r="G78" s="55">
        <v>-1</v>
      </c>
      <c r="H78" s="55">
        <v>0.98</v>
      </c>
      <c r="I78" s="55">
        <v>1.45</v>
      </c>
      <c r="L78" s="270"/>
    </row>
    <row r="79" spans="2:17">
      <c r="B79" s="44"/>
      <c r="C79" s="53" t="s">
        <v>115</v>
      </c>
      <c r="D79" s="51"/>
      <c r="E79" s="51"/>
      <c r="F79" s="51"/>
      <c r="G79" s="51"/>
      <c r="H79" s="51"/>
      <c r="I79" s="51"/>
    </row>
    <row r="80" spans="2:17">
      <c r="B80" s="44"/>
      <c r="C80" s="53" t="s">
        <v>116</v>
      </c>
      <c r="D80" s="51"/>
      <c r="E80" s="51"/>
      <c r="F80" s="51"/>
      <c r="G80" s="51"/>
      <c r="H80" s="51"/>
      <c r="I80" s="51"/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68" activePane="bottomLeft" state="frozen"/>
      <selection activeCell="Q29" sqref="Q29"/>
      <selection pane="bottomLeft" activeCell="S46" sqref="S4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6" t="s">
        <v>213</v>
      </c>
      <c r="C4" s="547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7" t="s">
        <v>114</v>
      </c>
      <c r="D36" s="48">
        <v>1329844</v>
      </c>
      <c r="E36" s="48">
        <v>10474414</v>
      </c>
      <c r="F36" s="48">
        <v>2280397</v>
      </c>
      <c r="G36" s="48">
        <v>184700</v>
      </c>
      <c r="H36" s="48">
        <v>38310</v>
      </c>
      <c r="I36" s="49">
        <v>14307665</v>
      </c>
    </row>
    <row r="37" spans="2:17">
      <c r="B37" s="44"/>
      <c r="C37" s="44" t="s">
        <v>115</v>
      </c>
      <c r="D37" s="45"/>
      <c r="E37" s="45"/>
      <c r="F37" s="45"/>
      <c r="G37" s="45"/>
      <c r="H37" s="45"/>
      <c r="I37" s="45"/>
      <c r="K37" s="302" cm="1">
        <f t="array" ref="K37">LOOKUP(2,1/(D32:D45&lt;&gt;""),D32:D45)</f>
        <v>1329844</v>
      </c>
      <c r="L37" s="302" cm="1">
        <f t="array" ref="L37">LOOKUP(2,1/(E32:E45&lt;&gt;""),E32:E45)</f>
        <v>10474414</v>
      </c>
      <c r="M37" s="302" cm="1">
        <f t="array" ref="M37">LOOKUP(2,1/(F32:F45&lt;&gt;""),F32:F45)</f>
        <v>2280397</v>
      </c>
      <c r="N37" s="302" cm="1">
        <f t="array" ref="N37">LOOKUP(2,1/(G32:G45&lt;&gt;""),G32:G45)</f>
        <v>184700</v>
      </c>
      <c r="O37" s="302" cm="1">
        <f t="array" ref="O37">LOOKUP(2,1/(H32:H45&lt;&gt;""),H32:H45)</f>
        <v>38310</v>
      </c>
      <c r="P37" s="302" cm="1">
        <f t="array" ref="P37">LOOKUP(2,1/(I32:I45&lt;&gt;""),I32:I45)</f>
        <v>14307665</v>
      </c>
    </row>
    <row r="38" spans="2:17">
      <c r="B38" s="44"/>
      <c r="C38" s="44" t="s">
        <v>116</v>
      </c>
      <c r="D38" s="45"/>
      <c r="E38" s="45"/>
      <c r="F38" s="45"/>
      <c r="G38" s="45"/>
      <c r="H38" s="45"/>
      <c r="I38" s="45"/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54" t="s">
        <v>114</v>
      </c>
      <c r="D78" s="55">
        <v>9.25</v>
      </c>
      <c r="E78" s="55">
        <v>6.12</v>
      </c>
      <c r="F78" s="55">
        <v>4.07</v>
      </c>
      <c r="G78" s="55">
        <v>3.94</v>
      </c>
      <c r="H78" s="55">
        <v>6.47</v>
      </c>
      <c r="I78" s="55">
        <v>6.04</v>
      </c>
    </row>
    <row r="79" spans="2:20">
      <c r="B79" s="44"/>
      <c r="C79" s="44" t="s">
        <v>115</v>
      </c>
      <c r="D79" s="51"/>
      <c r="E79" s="51"/>
      <c r="F79" s="51"/>
      <c r="G79" s="51"/>
      <c r="H79" s="51"/>
      <c r="I79" s="51"/>
      <c r="O79" s="202"/>
      <c r="P79" s="202"/>
      <c r="Q79" s="202"/>
      <c r="R79" s="202"/>
      <c r="S79" s="202"/>
      <c r="T79" s="202"/>
    </row>
    <row r="80" spans="2:20">
      <c r="B80" s="44"/>
      <c r="C80" s="44" t="s">
        <v>116</v>
      </c>
      <c r="D80" s="51"/>
      <c r="E80" s="51"/>
      <c r="F80" s="51"/>
      <c r="G80" s="51"/>
      <c r="H80" s="51"/>
      <c r="I80" s="51"/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4"/>
      <c r="D90" s="545"/>
      <c r="E90" s="545"/>
      <c r="F90" s="545"/>
      <c r="G90" s="545"/>
      <c r="H90" s="545"/>
      <c r="I90" s="545"/>
    </row>
    <row r="91" spans="2:10">
      <c r="C91" s="544"/>
      <c r="D91" s="544"/>
      <c r="E91" s="544"/>
      <c r="F91" s="544"/>
      <c r="G91" s="544"/>
      <c r="H91" s="544"/>
      <c r="I91" s="544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68" activePane="bottomLeft" state="frozen"/>
      <selection activeCell="H25" sqref="H25"/>
      <selection pane="bottomLeft" activeCell="I86" sqref="I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7" t="s">
        <v>114</v>
      </c>
      <c r="D36" s="55">
        <v>1254.31</v>
      </c>
      <c r="E36" s="55">
        <v>1568.46</v>
      </c>
      <c r="F36" s="55">
        <v>973.37</v>
      </c>
      <c r="G36" s="55">
        <v>550.22</v>
      </c>
      <c r="H36" s="55">
        <v>820.63</v>
      </c>
      <c r="I36" s="55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/>
      <c r="E37" s="51"/>
      <c r="F37" s="51"/>
      <c r="G37" s="51"/>
      <c r="H37" s="51"/>
      <c r="I37" s="51"/>
      <c r="K37" s="31" cm="1">
        <f t="array" ref="K37">LOOKUP(2,1/(D32:D45&lt;&gt;""),D32:D45)</f>
        <v>1254.31</v>
      </c>
      <c r="L37" s="31" cm="1">
        <f t="array" ref="L37">LOOKUP(2,1/(E32:E45&lt;&gt;""),E32:E45)</f>
        <v>1568.46</v>
      </c>
      <c r="M37" s="31" cm="1">
        <f t="array" ref="M37">LOOKUP(2,1/(F32:F45&lt;&gt;""),F32:F45)</f>
        <v>973.37</v>
      </c>
      <c r="N37" s="31" cm="1">
        <f t="array" ref="N37">LOOKUP(2,1/(G32:G45&lt;&gt;""),G32:G45)</f>
        <v>550.22</v>
      </c>
      <c r="O37" s="31" cm="1">
        <f t="array" ref="O37">LOOKUP(2,1/(H32:H45&lt;&gt;""),H32:H45)</f>
        <v>820.63</v>
      </c>
      <c r="P37" s="31" cm="1">
        <f t="array" ref="P37">LOOKUP(2,1/(I32:I45&lt;&gt;""),I32:I45)</f>
        <v>1367.38</v>
      </c>
    </row>
    <row r="38" spans="2:17">
      <c r="B38" s="44"/>
      <c r="C38" s="44" t="s">
        <v>116</v>
      </c>
      <c r="D38" s="51"/>
      <c r="E38" s="51"/>
      <c r="F38" s="51"/>
      <c r="G38" s="51"/>
      <c r="H38" s="51"/>
      <c r="I38" s="51"/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7" t="s">
        <v>125</v>
      </c>
      <c r="E47" s="417"/>
      <c r="F47" s="417"/>
      <c r="G47" s="417"/>
      <c r="H47" s="417"/>
      <c r="I47" s="417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7" t="s">
        <v>114</v>
      </c>
      <c r="D78" s="55">
        <v>3.98</v>
      </c>
      <c r="E78" s="55">
        <v>4.41</v>
      </c>
      <c r="F78" s="55">
        <v>4.32</v>
      </c>
      <c r="G78" s="55">
        <v>5</v>
      </c>
      <c r="H78" s="55">
        <v>5.44</v>
      </c>
      <c r="I78" s="55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/>
      <c r="E79" s="51"/>
      <c r="F79" s="51"/>
      <c r="G79" s="51"/>
      <c r="H79" s="51"/>
      <c r="I79" s="51"/>
      <c r="K79" s="31"/>
      <c r="L79" s="31"/>
      <c r="M79" s="31"/>
      <c r="N79" s="31"/>
      <c r="O79" s="31"/>
      <c r="P79" s="31"/>
    </row>
    <row r="80" spans="2:16">
      <c r="B80" s="44"/>
      <c r="C80" s="44" t="s">
        <v>116</v>
      </c>
      <c r="D80" s="51"/>
      <c r="E80" s="51"/>
      <c r="F80" s="51"/>
      <c r="G80" s="51"/>
      <c r="H80" s="51"/>
      <c r="I80" s="51"/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4"/>
      <c r="D90" s="525"/>
      <c r="E90" s="525"/>
      <c r="F90" s="525"/>
      <c r="G90" s="525"/>
      <c r="H90" s="525"/>
      <c r="I90" s="525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I19" sqref="I19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1" t="s">
        <v>33</v>
      </c>
      <c r="C1" s="552"/>
      <c r="D1" s="552"/>
      <c r="E1" s="552"/>
      <c r="F1" s="552"/>
      <c r="G1" s="552"/>
    </row>
    <row r="3" spans="1:138" ht="18.75">
      <c r="B3" s="248" t="s">
        <v>221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3" t="s">
        <v>41</v>
      </c>
      <c r="C4" s="555" t="s">
        <v>40</v>
      </c>
      <c r="D4" s="556"/>
      <c r="E4" s="251" t="s">
        <v>34</v>
      </c>
      <c r="F4" s="251"/>
      <c r="G4" s="251"/>
    </row>
    <row r="5" spans="1:138" ht="18.600000000000001" customHeight="1">
      <c r="A5" s="250"/>
      <c r="B5" s="554"/>
      <c r="C5" s="252" t="s">
        <v>7</v>
      </c>
      <c r="D5" s="252" t="s">
        <v>32</v>
      </c>
      <c r="E5" s="451" t="s">
        <v>4</v>
      </c>
      <c r="F5" s="452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5" t="s">
        <v>29</v>
      </c>
      <c r="C6" s="456">
        <v>985339</v>
      </c>
      <c r="D6" s="457">
        <f>C6/$C$12</f>
        <v>0.46739999999999998</v>
      </c>
      <c r="E6" s="453">
        <v>0.26300000000000001</v>
      </c>
      <c r="F6" s="454">
        <v>0.1134</v>
      </c>
      <c r="G6" s="459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8" t="s">
        <v>28</v>
      </c>
      <c r="C7" s="456">
        <v>167080</v>
      </c>
      <c r="D7" s="457">
        <f t="shared" ref="D7:D11" si="0">C7/$C$12</f>
        <v>7.9299999999999995E-2</v>
      </c>
      <c r="E7" s="453">
        <v>0.2046</v>
      </c>
      <c r="F7" s="454">
        <v>0.1285</v>
      </c>
      <c r="G7" s="459">
        <v>0.15790000000000001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5" t="s">
        <v>35</v>
      </c>
      <c r="C8" s="456">
        <v>237071</v>
      </c>
      <c r="D8" s="457">
        <f t="shared" si="0"/>
        <v>0.1125</v>
      </c>
      <c r="E8" s="453">
        <v>0.33900000000000002</v>
      </c>
      <c r="F8" s="454">
        <v>0.24540000000000001</v>
      </c>
      <c r="G8" s="459">
        <v>0.28639999999999999</v>
      </c>
      <c r="H8" s="3"/>
      <c r="I8" s="3"/>
      <c r="J8" s="549"/>
      <c r="K8" s="549"/>
      <c r="L8" s="549"/>
      <c r="M8" s="549"/>
      <c r="N8" s="549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5" t="s">
        <v>30</v>
      </c>
      <c r="C9" s="456">
        <v>554906</v>
      </c>
      <c r="D9" s="457">
        <f t="shared" si="0"/>
        <v>0.26319999999999999</v>
      </c>
      <c r="E9" s="453">
        <v>0.25659999999999999</v>
      </c>
      <c r="F9" s="454">
        <v>6.0400000000000002E-2</v>
      </c>
      <c r="G9" s="459">
        <v>0.2384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5" t="s">
        <v>31</v>
      </c>
      <c r="C10" s="456">
        <v>141198</v>
      </c>
      <c r="D10" s="457">
        <f t="shared" si="0"/>
        <v>6.7000000000000004E-2</v>
      </c>
      <c r="E10" s="453">
        <v>0.42449999999999999</v>
      </c>
      <c r="F10" s="454">
        <v>0.41720000000000002</v>
      </c>
      <c r="G10" s="459">
        <v>0.42059999999999997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5" t="s">
        <v>37</v>
      </c>
      <c r="C11" s="456">
        <v>22576</v>
      </c>
      <c r="D11" s="457">
        <f t="shared" si="0"/>
        <v>1.0699999999999999E-2</v>
      </c>
      <c r="E11" s="453">
        <v>0.48070000000000002</v>
      </c>
      <c r="F11" s="454">
        <v>0.48880000000000001</v>
      </c>
      <c r="G11" s="459">
        <v>0.48359999999999997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2108170</v>
      </c>
      <c r="D12" s="257">
        <f>SUM(D6:D11)</f>
        <v>1.0001</v>
      </c>
      <c r="E12" s="460">
        <v>0.26719999999999999</v>
      </c>
      <c r="F12" s="461">
        <v>0.13769999999999999</v>
      </c>
      <c r="G12" s="258">
        <v>0.2051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5" t="s">
        <v>38</v>
      </c>
      <c r="C13" s="456">
        <v>433</v>
      </c>
      <c r="D13" s="457">
        <f>C13/C14</f>
        <v>2.0000000000000001E-4</v>
      </c>
      <c r="E13" s="453">
        <v>2.3E-3</v>
      </c>
      <c r="F13" s="454">
        <v>3.5999999999999999E-3</v>
      </c>
      <c r="G13" s="459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2108603</v>
      </c>
      <c r="D14" s="261">
        <v>1</v>
      </c>
      <c r="E14" s="460">
        <v>0.25900000000000001</v>
      </c>
      <c r="F14" s="461">
        <v>0.13730000000000001</v>
      </c>
      <c r="G14" s="261">
        <v>0.20150000000000001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0.46739999999999998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0.1125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0.26319999999999999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0.157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6.7000000000000004E-2</v>
      </c>
      <c r="D45" s="71">
        <f>SUM(C41:C44)</f>
        <v>1.0001</v>
      </c>
      <c r="E45" s="71">
        <f>SUM(C41:C44)</f>
        <v>1.0001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7.9299999999999995E-2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0.314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50"/>
      <c r="M54" s="550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50"/>
      <c r="M56" s="550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50"/>
      <c r="M62" s="550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8"/>
      <c r="M63" s="548"/>
      <c r="N63" s="548"/>
      <c r="O63" s="548"/>
      <c r="P63" s="548"/>
      <c r="Q63" s="548"/>
      <c r="R63" s="548"/>
      <c r="S63" s="548"/>
      <c r="T63" s="548"/>
      <c r="U63" s="548"/>
      <c r="V63" s="548"/>
      <c r="W63" s="548"/>
      <c r="X63" s="548"/>
      <c r="Y63" s="548"/>
      <c r="Z63" s="548"/>
      <c r="AA63" s="548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2026-03-23T09:24:47Z</dcterms:modified>
</cp:coreProperties>
</file>