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drawings/drawing13.xml" ContentType="application/vnd.openxmlformats-officedocument.drawingml.chartshapes+xml"/>
  <Override PartName="/xl/charts/chart31.xml" ContentType="application/vnd.openxmlformats-officedocument.drawingml.chart+xml"/>
  <Override PartName="/xl/drawings/drawing14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7.xml" ContentType="application/vnd.openxmlformats-officedocument.drawingml.chartshapes+xml"/>
  <Override PartName="/xl/charts/chart3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9000" tabRatio="742" firstSheet="31" activeTab="35"/>
  </bookViews>
  <sheets>
    <sheet name="Portada" sheetId="32478" r:id="rId1"/>
    <sheet name="Resumen" sheetId="32480" r:id="rId2"/>
    <sheet name="Índice" sheetId="32479" r:id="rId3"/>
    <sheet name="Informe afiliados medios" sheetId="32488" r:id="rId4"/>
    <sheet name="Medias mensuales" sheetId="32453" r:id="rId5"/>
    <sheet name="Series desestacionalizadas" sheetId="32454" r:id="rId6"/>
    <sheet name="Convenios Especiales" sheetId="32397" r:id="rId7"/>
    <sheet name="Empresas R.General" sheetId="32464" r:id="rId8"/>
    <sheet name="Empresas R.Mar" sheetId="32465" r:id="rId9"/>
    <sheet name="Empresas R.Carbón" sheetId="32466" r:id="rId10"/>
    <sheet name="Empresas Total Sistema" sheetId="32467" r:id="rId11"/>
    <sheet name="Diaria y media mensual" sheetId="32459" r:id="rId12"/>
    <sheet name="Evolución por Género" sheetId="32406" r:id="rId13"/>
    <sheet name="Evolución por regímenes" sheetId="32461" r:id="rId14"/>
    <sheet name="Evolución trab. Extranjeros" sheetId="32407" r:id="rId15"/>
    <sheet name="Evolución total sistema" sheetId="16" r:id="rId16"/>
    <sheet name="Evolución R.General" sheetId="10" r:id="rId17"/>
    <sheet name="Sectores R.General" sheetId="32469" r:id="rId18"/>
    <sheet name="Adm. Públicas" sheetId="32468" r:id="rId19"/>
    <sheet name="Evolución R.Autónomos" sheetId="32470" r:id="rId20"/>
    <sheet name="Sectores R.Autónomos" sheetId="32414" r:id="rId21"/>
    <sheet name="Evolución R.Mar" sheetId="13" r:id="rId22"/>
    <sheet name="Evolución R.Carbón" sheetId="3" r:id="rId23"/>
    <sheet name="Por regímenes" sheetId="32460" r:id="rId24"/>
    <sheet name="Graficos media y variación" sheetId="32489" r:id="rId25"/>
    <sheet name="Provincias y CCAA" sheetId="32392" r:id="rId26"/>
    <sheet name="Prov y CCAA -R.General" sheetId="32437" r:id="rId27"/>
    <sheet name="Prov y CCAA -Variación" sheetId="32383" r:id="rId28"/>
    <sheet name="Último día mes Provincias-CCAA" sheetId="32485" r:id="rId29"/>
    <sheet name="Afiliación diaria 2020" sheetId="32486" r:id="rId30"/>
    <sheet name="COVID-19 Variación diaria" sheetId="32491" r:id="rId31"/>
    <sheet name="COVID-19 Totales y Género" sheetId="32492" r:id="rId32"/>
    <sheet name="COVID-19 Regim. y Tipo contrato" sheetId="32493" r:id="rId33"/>
    <sheet name="COVID-19 Sectores y Actividades" sheetId="32494" r:id="rId34"/>
    <sheet name="ERTE por Provincias y CCAA" sheetId="32482" r:id="rId35"/>
    <sheet name="ERTE por Sectores de Actividad" sheetId="32483" r:id="rId36"/>
    <sheet name="Prestaciones para autónomos" sheetId="32495" r:id="rId37"/>
  </sheets>
  <externalReferences>
    <externalReference r:id="rId38"/>
    <externalReference r:id="rId39"/>
    <externalReference r:id="rId40"/>
    <externalReference r:id="rId41"/>
  </externalReferences>
  <definedNames>
    <definedName name="_xlnm._FilterDatabase" localSheetId="32" hidden="1">'COVID-19 Regim. y Tipo contrato'!#REF!</definedName>
    <definedName name="_xlnm._FilterDatabase" localSheetId="31" hidden="1">'COVID-19 Totales y Género'!$N$22:$N$26</definedName>
    <definedName name="_xlnm._FilterDatabase" localSheetId="30" hidden="1">'COVID-19 Variación diaria'!$U$2:$W$123</definedName>
    <definedName name="AA" localSheetId="9">#REF!</definedName>
    <definedName name="AA" localSheetId="8">#REF!</definedName>
    <definedName name="AA" localSheetId="10">#REF!</definedName>
    <definedName name="aaa" localSheetId="29">#REF!</definedName>
    <definedName name="aaa" localSheetId="35">#REF!</definedName>
    <definedName name="aaa" localSheetId="24">#REF!</definedName>
    <definedName name="aaa" localSheetId="36">#REF!</definedName>
    <definedName name="aaa" localSheetId="1">#REF!</definedName>
    <definedName name="aaa" localSheetId="28">#REF!</definedName>
    <definedName name="aaa">#REF!</definedName>
    <definedName name="AAAAAAAA" localSheetId="9">#REF!</definedName>
    <definedName name="AAAAAAAA" localSheetId="8">#REF!</definedName>
    <definedName name="AAAAAAAA" localSheetId="10">#REF!</definedName>
    <definedName name="AAAAAAAAAAAAAAAAAAAAAAA" localSheetId="36">#REF!</definedName>
    <definedName name="AAAAAAAAAAAAAAAAAAAAAAA">#REF!</definedName>
    <definedName name="_xlnm.Print_Area" localSheetId="18">'Adm. Públicas'!$A$1:$H$35</definedName>
    <definedName name="_xlnm.Print_Area" localSheetId="29">'Afiliación diaria 2020'!$C$1:$C$67</definedName>
    <definedName name="_xlnm.Print_Area" localSheetId="6">'Convenios Especiales'!$B$1:$D$39</definedName>
    <definedName name="_xlnm.Print_Area" localSheetId="32">'COVID-19 Regim. y Tipo contrato'!$B$1:$K$67</definedName>
    <definedName name="_xlnm.Print_Area" localSheetId="33">'COVID-19 Sectores y Actividades'!$B$2:$L$67</definedName>
    <definedName name="_xlnm.Print_Area" localSheetId="31">'COVID-19 Totales y Género'!$A$1:$L$72</definedName>
    <definedName name="_xlnm.Print_Area" localSheetId="30">'COVID-19 Variación diaria'!$C$1:$S$40</definedName>
    <definedName name="_xlnm.Print_Area" localSheetId="11">'Diaria y media mensual'!$B$1:$G$29</definedName>
    <definedName name="_xlnm.Print_Area" localSheetId="9">'Empresas R.Carbón'!$B$1:$I$4</definedName>
    <definedName name="_xlnm.Print_Area" localSheetId="7">'Empresas R.General'!$B$1:$I$4</definedName>
    <definedName name="_xlnm.Print_Area" localSheetId="8">'Empresas R.Mar'!$B$1:$I$4</definedName>
    <definedName name="_xlnm.Print_Area" localSheetId="10">'Empresas Total Sistema'!$B$1:$G$4</definedName>
    <definedName name="_xlnm.Print_Area" localSheetId="34">'ERTE por Provincias y CCAA'!$C$1:$L$6</definedName>
    <definedName name="_xlnm.Print_Area" localSheetId="35">'ERTE por Sectores de Actividad'!$C$1:$L$6</definedName>
    <definedName name="_xlnm.Print_Area" localSheetId="12">'Evolución por Género'!$B$3:$J$7</definedName>
    <definedName name="_xlnm.Print_Area" localSheetId="13">'Evolución por regímenes'!$B$1:$I$43</definedName>
    <definedName name="_xlnm.Print_Area" localSheetId="19">'Evolución R.Autónomos'!$B$1:$G$6</definedName>
    <definedName name="_xlnm.Print_Area" localSheetId="22">'Evolución R.Carbón'!$B$3:$G$7</definedName>
    <definedName name="_xlnm.Print_Area" localSheetId="16">'Evolución R.General'!$B$1:$G$7</definedName>
    <definedName name="_xlnm.Print_Area" localSheetId="21">'Evolución R.Mar'!$B$1:$G$7</definedName>
    <definedName name="_xlnm.Print_Area" localSheetId="15">'Evolución total sistema'!$B$1:$G$7</definedName>
    <definedName name="_xlnm.Print_Area" localSheetId="14">'Evolución trab. Extranjeros'!$B$1:$I$5</definedName>
    <definedName name="_xlnm.Print_Area" localSheetId="24">'Graficos media y variación'!$A$1:$H$57</definedName>
    <definedName name="_xlnm.Print_Area" localSheetId="2">Índice!$A$1:$B$49</definedName>
    <definedName name="_xlnm.Print_Area" localSheetId="3">'Informe afiliados medios'!$B$1:$E$36</definedName>
    <definedName name="_xlnm.Print_Area" localSheetId="4">'Medias mensuales'!$B$1:$J$3</definedName>
    <definedName name="_xlnm.Print_Area" localSheetId="23">'Por regímenes'!$B$1:$G$20</definedName>
    <definedName name="_xlnm.Print_Area" localSheetId="0">Portada!$A$1:$G$46</definedName>
    <definedName name="_xlnm.Print_Area" localSheetId="36">'Prestaciones para autónomos'!$D$1:$D$59</definedName>
    <definedName name="_xlnm.Print_Area" localSheetId="26">'Prov y CCAA -R.General'!$C$1:$G$67</definedName>
    <definedName name="_xlnm.Print_Area" localSheetId="27">'Prov y CCAA -Variación'!$C$1:$H$67</definedName>
    <definedName name="_xlnm.Print_Area" localSheetId="25">'Provincias y CCAA'!$C$1:$H$68</definedName>
    <definedName name="_xlnm.Print_Area" localSheetId="1">Resumen!$A$1:$M$56</definedName>
    <definedName name="_xlnm.Print_Area" localSheetId="20">'Sectores R.Autónomos'!$B$3:$G$29</definedName>
    <definedName name="_xlnm.Print_Area" localSheetId="17">'Sectores R.General'!$B$1:$G$34</definedName>
    <definedName name="_xlnm.Print_Area" localSheetId="5">'Series desestacionalizadas'!$B$1:$K$3</definedName>
    <definedName name="_xlnm.Print_Area" localSheetId="28">'Último día mes Provincias-CCAA'!$C$1:$D$60</definedName>
    <definedName name="_xlnm.Auto_Open" localSheetId="24">#REF!</definedName>
    <definedName name="_xlnm.Auto_Open" localSheetId="3">#REF!</definedName>
    <definedName name="_xlnm.Auto_Open" localSheetId="36">#REF!</definedName>
    <definedName name="_xlnm.Auto_Open">#REF!</definedName>
    <definedName name="Auto_Open" localSheetId="29">#REF!</definedName>
    <definedName name="Auto_Open" localSheetId="9">#REF!</definedName>
    <definedName name="Auto_Open" localSheetId="8">#REF!</definedName>
    <definedName name="Auto_Open" localSheetId="10">#REF!</definedName>
    <definedName name="Auto_Open" localSheetId="35">#REF!</definedName>
    <definedName name="Auto_Open" localSheetId="24">#REF!</definedName>
    <definedName name="Auto_Open" localSheetId="23">#REF!</definedName>
    <definedName name="Auto_Open" localSheetId="36">#REF!</definedName>
    <definedName name="Auto_Open" localSheetId="26">#REF!</definedName>
    <definedName name="Auto_Open" localSheetId="1">#REF!</definedName>
    <definedName name="Auto_Open" localSheetId="28">#REF!</definedName>
    <definedName name="Auto_Open">#REF!</definedName>
    <definedName name="CCAA" localSheetId="1">[1]CC.AA!$H$3:$H$3000</definedName>
    <definedName name="CCAA">[2]CC.AA!$H$3:$H$3000</definedName>
    <definedName name="CCCCCCCCCCCCC" localSheetId="24">#REF!</definedName>
    <definedName name="CCCCCCCCCCCCC" localSheetId="3">#REF!</definedName>
    <definedName name="CCCCCCCCCCCCC" localSheetId="36">#REF!</definedName>
    <definedName name="CCCCCCCCCCCCC">#REF!</definedName>
    <definedName name="D" localSheetId="29">#REF!</definedName>
    <definedName name="D" localSheetId="36">#REF!</definedName>
    <definedName name="D">#REF!</definedName>
    <definedName name="Datos" localSheetId="29">#REF!</definedName>
    <definedName name="Datos" localSheetId="35">#REF!</definedName>
    <definedName name="Datos" localSheetId="24">#REF!</definedName>
    <definedName name="Datos" localSheetId="2">#REF!</definedName>
    <definedName name="Datos" localSheetId="3">#REF!</definedName>
    <definedName name="Datos" localSheetId="23">[3]graf!$A$6:$R$1507</definedName>
    <definedName name="Datos" localSheetId="0">#REF!</definedName>
    <definedName name="Datos" localSheetId="36">#REF!</definedName>
    <definedName name="Datos" localSheetId="1">[4]graf!$A$6:$R$1505</definedName>
    <definedName name="Datos" localSheetId="28">#REF!</definedName>
    <definedName name="Datos">#REF!</definedName>
    <definedName name="ererfdfgdfgdfg" localSheetId="24">#REF!</definedName>
    <definedName name="ererfdfgdfgdfg" localSheetId="3">#REF!</definedName>
    <definedName name="ererfdfgdfgdfg" localSheetId="36">#REF!</definedName>
    <definedName name="ererfdfgdfgdfg">#REF!</definedName>
    <definedName name="FREEFORM97" localSheetId="36">#REF!</definedName>
    <definedName name="FREEFORM97">#REF!</definedName>
    <definedName name="I" localSheetId="29">#REF!</definedName>
    <definedName name="I" localSheetId="36">#REF!</definedName>
    <definedName name="I">#REF!</definedName>
    <definedName name="Macro1" localSheetId="29">#REF!</definedName>
    <definedName name="Macro1" localSheetId="9">#REF!</definedName>
    <definedName name="Macro1" localSheetId="8">#REF!</definedName>
    <definedName name="Macro1" localSheetId="10">#REF!</definedName>
    <definedName name="Macro1" localSheetId="35">#REF!</definedName>
    <definedName name="Macro1" localSheetId="24">#REF!</definedName>
    <definedName name="Macro1" localSheetId="23">#REF!</definedName>
    <definedName name="Macro1" localSheetId="36">#REF!</definedName>
    <definedName name="Macro1" localSheetId="1">#REF!</definedName>
    <definedName name="Macro1" localSheetId="28">#REF!</definedName>
    <definedName name="Macro1">#REF!</definedName>
    <definedName name="Macro10" localSheetId="29">#REF!</definedName>
    <definedName name="Macro10" localSheetId="9">#REF!</definedName>
    <definedName name="Macro10" localSheetId="8">#REF!</definedName>
    <definedName name="Macro10" localSheetId="10">#REF!</definedName>
    <definedName name="Macro10" localSheetId="35">#REF!</definedName>
    <definedName name="Macro10" localSheetId="24">#REF!</definedName>
    <definedName name="Macro10" localSheetId="23">#REF!</definedName>
    <definedName name="Macro10" localSheetId="36">#REF!</definedName>
    <definedName name="Macro10" localSheetId="1">#REF!</definedName>
    <definedName name="Macro10" localSheetId="28">#REF!</definedName>
    <definedName name="Macro10">#REF!</definedName>
    <definedName name="Macro2" localSheetId="29">#REF!</definedName>
    <definedName name="Macro2" localSheetId="9">#REF!</definedName>
    <definedName name="Macro2" localSheetId="8">#REF!</definedName>
    <definedName name="Macro2" localSheetId="10">#REF!</definedName>
    <definedName name="Macro2" localSheetId="35">#REF!</definedName>
    <definedName name="Macro2" localSheetId="24">#REF!</definedName>
    <definedName name="Macro2" localSheetId="23">#REF!</definedName>
    <definedName name="Macro2" localSheetId="36">#REF!</definedName>
    <definedName name="Macro2" localSheetId="1">#REF!</definedName>
    <definedName name="Macro2" localSheetId="28">#REF!</definedName>
    <definedName name="Macro2">#REF!</definedName>
    <definedName name="Macro3" localSheetId="29">#REF!</definedName>
    <definedName name="Macro3" localSheetId="9">#REF!</definedName>
    <definedName name="Macro3" localSheetId="8">#REF!</definedName>
    <definedName name="Macro3" localSheetId="10">#REF!</definedName>
    <definedName name="Macro3" localSheetId="35">#REF!</definedName>
    <definedName name="Macro3" localSheetId="24">#REF!</definedName>
    <definedName name="Macro3" localSheetId="23">#REF!</definedName>
    <definedName name="Macro3" localSheetId="36">#REF!</definedName>
    <definedName name="Macro3" localSheetId="1">#REF!</definedName>
    <definedName name="Macro3" localSheetId="28">#REF!</definedName>
    <definedName name="Macro3">#REF!</definedName>
    <definedName name="Macro4" localSheetId="29">#REF!</definedName>
    <definedName name="Macro4" localSheetId="9">#REF!</definedName>
    <definedName name="Macro4" localSheetId="8">#REF!</definedName>
    <definedName name="Macro4" localSheetId="10">#REF!</definedName>
    <definedName name="Macro4" localSheetId="35">#REF!</definedName>
    <definedName name="Macro4" localSheetId="24">#REF!</definedName>
    <definedName name="Macro4" localSheetId="23">#REF!</definedName>
    <definedName name="Macro4" localSheetId="36">#REF!</definedName>
    <definedName name="Macro4" localSheetId="1">#REF!</definedName>
    <definedName name="Macro4" localSheetId="28">#REF!</definedName>
    <definedName name="Macro4">#REF!</definedName>
    <definedName name="Macro5" localSheetId="29">#REF!</definedName>
    <definedName name="Macro5" localSheetId="9">#REF!</definedName>
    <definedName name="Macro5" localSheetId="8">#REF!</definedName>
    <definedName name="Macro5" localSheetId="10">#REF!</definedName>
    <definedName name="Macro5" localSheetId="35">#REF!</definedName>
    <definedName name="Macro5" localSheetId="24">#REF!</definedName>
    <definedName name="Macro5" localSheetId="23">#REF!</definedName>
    <definedName name="Macro5" localSheetId="36">#REF!</definedName>
    <definedName name="Macro5" localSheetId="1">#REF!</definedName>
    <definedName name="Macro5" localSheetId="28">#REF!</definedName>
    <definedName name="Macro5">#REF!</definedName>
    <definedName name="Macro6" localSheetId="29">#REF!</definedName>
    <definedName name="Macro6" localSheetId="9">#REF!</definedName>
    <definedName name="Macro6" localSheetId="8">#REF!</definedName>
    <definedName name="Macro6" localSheetId="10">#REF!</definedName>
    <definedName name="Macro6" localSheetId="35">#REF!</definedName>
    <definedName name="Macro6" localSheetId="24">#REF!</definedName>
    <definedName name="Macro6" localSheetId="23">#REF!</definedName>
    <definedName name="Macro6" localSheetId="36">#REF!</definedName>
    <definedName name="Macro6" localSheetId="1">#REF!</definedName>
    <definedName name="Macro6" localSheetId="28">#REF!</definedName>
    <definedName name="Macro6">#REF!</definedName>
    <definedName name="Macro7" localSheetId="29">#REF!</definedName>
    <definedName name="Macro7" localSheetId="9">#REF!</definedName>
    <definedName name="Macro7" localSheetId="8">#REF!</definedName>
    <definedName name="Macro7" localSheetId="10">#REF!</definedName>
    <definedName name="Macro7" localSheetId="35">#REF!</definedName>
    <definedName name="Macro7" localSheetId="24">#REF!</definedName>
    <definedName name="Macro7" localSheetId="23">#REF!</definedName>
    <definedName name="Macro7" localSheetId="36">#REF!</definedName>
    <definedName name="Macro7" localSheetId="1">#REF!</definedName>
    <definedName name="Macro7" localSheetId="28">#REF!</definedName>
    <definedName name="Macro7">#REF!</definedName>
    <definedName name="Macro8" localSheetId="29">#REF!</definedName>
    <definedName name="Macro8" localSheetId="9">#REF!</definedName>
    <definedName name="Macro8" localSheetId="8">#REF!</definedName>
    <definedName name="Macro8" localSheetId="10">#REF!</definedName>
    <definedName name="Macro8" localSheetId="35">#REF!</definedName>
    <definedName name="Macro8" localSheetId="24">#REF!</definedName>
    <definedName name="Macro8" localSheetId="23">#REF!</definedName>
    <definedName name="Macro8" localSheetId="36">#REF!</definedName>
    <definedName name="Macro8" localSheetId="1">#REF!</definedName>
    <definedName name="Macro8" localSheetId="28">#REF!</definedName>
    <definedName name="Macro8">#REF!</definedName>
    <definedName name="Macro9" localSheetId="29">#REF!</definedName>
    <definedName name="Macro9" localSheetId="9">#REF!</definedName>
    <definedName name="Macro9" localSheetId="8">#REF!</definedName>
    <definedName name="Macro9" localSheetId="10">#REF!</definedName>
    <definedName name="Macro9" localSheetId="35">#REF!</definedName>
    <definedName name="Macro9" localSheetId="24">#REF!</definedName>
    <definedName name="Macro9" localSheetId="23">#REF!</definedName>
    <definedName name="Macro9" localSheetId="36">#REF!</definedName>
    <definedName name="Macro9" localSheetId="1">#REF!</definedName>
    <definedName name="Macro9" localSheetId="28">#REF!</definedName>
    <definedName name="Macro9">#REF!</definedName>
    <definedName name="NombreTabla">"Dummy"</definedName>
    <definedName name="OLE_LINK1" localSheetId="13">'Evolución por regímenes'!$D$52</definedName>
    <definedName name="pppp" localSheetId="36">#REF!</definedName>
    <definedName name="pppp">#REF!</definedName>
    <definedName name="Print_Area" localSheetId="18">'Adm. Públicas'!$B$1:$G$39</definedName>
    <definedName name="Print_Area" localSheetId="6">'Convenios Especiales'!$B$1:$D$38</definedName>
    <definedName name="Print_Area" localSheetId="11">'Diaria y media mensual'!$B$1:$G$33</definedName>
    <definedName name="Print_Area" localSheetId="9">'Empresas R.Carbón'!$B$1:$I$4</definedName>
    <definedName name="Print_Area" localSheetId="7">'Empresas R.General'!$B$1:$I$4</definedName>
    <definedName name="Print_Area" localSheetId="8">'Empresas R.Mar'!$B$1:$I$4</definedName>
    <definedName name="Print_Area" localSheetId="10">'Empresas Total Sistema'!$B$1:$G$4</definedName>
    <definedName name="Print_Area" localSheetId="12">'Evolución por Género'!$B$3:$J$7</definedName>
    <definedName name="Print_Area" localSheetId="13">'Evolución por regímenes'!$B$1:$I$43</definedName>
    <definedName name="Print_Area" localSheetId="19">'Evolución R.Autónomos'!$B$1:$G$6</definedName>
    <definedName name="Print_Area" localSheetId="22">'Evolución R.Carbón'!$B$1:$G$7</definedName>
    <definedName name="Print_Area" localSheetId="16">'Evolución R.General'!$B$1:$G$7</definedName>
    <definedName name="Print_Area" localSheetId="21">'Evolución R.Mar'!$B$1:$G$7</definedName>
    <definedName name="Print_Area" localSheetId="15">'Evolución total sistema'!$B$1:$G$7</definedName>
    <definedName name="Print_Area" localSheetId="14">'Evolución trab. Extranjeros'!$B$1:$I$5</definedName>
    <definedName name="Print_Area" localSheetId="24">'Graficos media y variación'!$B$4:$H$63</definedName>
    <definedName name="Print_Area" localSheetId="2">Índice!$B$1:$B$50</definedName>
    <definedName name="Print_Area" localSheetId="4">'Medias mensuales'!$B$1:$J$3</definedName>
    <definedName name="Print_Area" localSheetId="23">'Por regímenes'!$B$1:$G$20</definedName>
    <definedName name="Print_Area" localSheetId="26">'Prov y CCAA -R.General'!$C$1:$G$68</definedName>
    <definedName name="Print_Area" localSheetId="27">'Prov y CCAA -Variación'!$C$1:$H$67</definedName>
    <definedName name="Print_Area" localSheetId="25">'Provincias y CCAA'!$C$1:$H$69</definedName>
    <definedName name="Print_Area" localSheetId="20">'Sectores R.Autónomos'!$B$1:$G$30</definedName>
    <definedName name="Print_Area" localSheetId="17">'Sectores R.General'!$B$1:$G$34</definedName>
    <definedName name="Print_Area" localSheetId="5">'Series desestacionalizadas'!$B$1:$I$3</definedName>
    <definedName name="PROVINCIA" localSheetId="1">[1]PROVINCIAS!$R$3:$R$3000</definedName>
    <definedName name="PROVINCIA">[2]PROVINCIAS!$R$3:$R$3000</definedName>
    <definedName name="Recover" localSheetId="29">#REF!</definedName>
    <definedName name="Recover" localSheetId="9">#REF!</definedName>
    <definedName name="Recover" localSheetId="8">#REF!</definedName>
    <definedName name="Recover" localSheetId="10">#REF!</definedName>
    <definedName name="Recover" localSheetId="35">#REF!</definedName>
    <definedName name="Recover" localSheetId="24">#REF!</definedName>
    <definedName name="Recover" localSheetId="23">#REF!</definedName>
    <definedName name="Recover" localSheetId="36">#REF!</definedName>
    <definedName name="Recover" localSheetId="1">#REF!</definedName>
    <definedName name="Recover" localSheetId="28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24">#REF!</definedName>
    <definedName name="rrreee" localSheetId="3">#REF!</definedName>
    <definedName name="rrreee" localSheetId="36">#REF!</definedName>
    <definedName name="rrreee">#REF!</definedName>
    <definedName name="rtertgfgh" localSheetId="24">#REF!</definedName>
    <definedName name="rtertgfgh" localSheetId="3">#REF!</definedName>
    <definedName name="rtertgfgh" localSheetId="36">#REF!</definedName>
    <definedName name="rtertgfgh">#REF!</definedName>
    <definedName name="S" localSheetId="29">#REF!</definedName>
    <definedName name="S" localSheetId="36">#REF!</definedName>
    <definedName name="S">#REF!</definedName>
    <definedName name="serie1" localSheetId="9">#REF!</definedName>
    <definedName name="serie1" localSheetId="8">#REF!</definedName>
    <definedName name="serie1" localSheetId="10">#REF!</definedName>
    <definedName name="serie2" localSheetId="9">#REF!</definedName>
    <definedName name="serie2" localSheetId="8">#REF!</definedName>
    <definedName name="serie2" localSheetId="10">#REF!</definedName>
    <definedName name="seriea" localSheetId="9">#REF!</definedName>
    <definedName name="seriea" localSheetId="8">#REF!</definedName>
    <definedName name="seriea" localSheetId="10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29">#REF!</definedName>
    <definedName name="U" localSheetId="24">#REF!</definedName>
    <definedName name="U" localSheetId="3">#REF!</definedName>
    <definedName name="U" localSheetId="36">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W166" i="32491" l="1"/>
  <c r="W154" i="32491" l="1"/>
  <c r="W155" i="32491"/>
  <c r="W156" i="32491"/>
  <c r="W157" i="32491"/>
  <c r="W158" i="32491"/>
  <c r="W159" i="32491"/>
  <c r="W160" i="32491"/>
  <c r="W161" i="32491"/>
  <c r="W162" i="32491"/>
  <c r="W163" i="32491"/>
  <c r="W164" i="32491"/>
  <c r="W165" i="32491"/>
  <c r="E27" i="32460"/>
  <c r="D27" i="32460"/>
  <c r="Q18" i="32480"/>
  <c r="R18" i="32480"/>
  <c r="T15" i="32480"/>
  <c r="R20" i="32480" s="1"/>
  <c r="R19" i="32480" l="1"/>
  <c r="Q19" i="32480"/>
  <c r="U15" i="32480"/>
  <c r="Q20" i="32480" s="1"/>
  <c r="W153" i="32491"/>
  <c r="W147" i="32491"/>
  <c r="W148" i="32491"/>
  <c r="W149" i="32491"/>
  <c r="W150" i="32491"/>
  <c r="W151" i="32491"/>
  <c r="W152" i="32491"/>
  <c r="S43" i="32493" l="1"/>
  <c r="T49" i="32494" l="1"/>
  <c r="S45" i="32493" l="1"/>
  <c r="V10" i="32493"/>
  <c r="T24" i="32494"/>
  <c r="T23" i="32494"/>
  <c r="T22" i="32494"/>
  <c r="T20" i="32494"/>
  <c r="T19" i="32494"/>
  <c r="T18" i="32494"/>
  <c r="W146" i="32491" l="1"/>
  <c r="AE38" i="32494"/>
  <c r="AF38" i="32494"/>
  <c r="AE39" i="32494"/>
  <c r="AF39" i="32494"/>
  <c r="AE40" i="32494"/>
  <c r="AF40" i="32494"/>
  <c r="AE41" i="32494"/>
  <c r="AF41" i="32494"/>
  <c r="AE42" i="32494"/>
  <c r="AF42" i="32494"/>
  <c r="AE43" i="32494"/>
  <c r="AF43" i="32494"/>
  <c r="AE44" i="32494"/>
  <c r="AF44" i="32494"/>
  <c r="AE45" i="32494"/>
  <c r="AF45" i="32494"/>
  <c r="AE46" i="32494"/>
  <c r="AF46" i="32494"/>
  <c r="AE47" i="32494"/>
  <c r="AF47" i="32494"/>
  <c r="AF37" i="32494"/>
  <c r="AE37" i="32494"/>
  <c r="AA38" i="32494"/>
  <c r="AB38" i="32494"/>
  <c r="AA39" i="32494"/>
  <c r="AB39" i="32494"/>
  <c r="AA40" i="32494"/>
  <c r="AB40" i="32494"/>
  <c r="AA41" i="32494"/>
  <c r="AB41" i="32494"/>
  <c r="AA42" i="32494"/>
  <c r="AB42" i="32494"/>
  <c r="AA43" i="32494"/>
  <c r="AB43" i="32494"/>
  <c r="AA44" i="32494"/>
  <c r="AB44" i="32494"/>
  <c r="AA45" i="32494"/>
  <c r="AB45" i="32494"/>
  <c r="AA46" i="32494"/>
  <c r="AB46" i="32494"/>
  <c r="AA47" i="32494"/>
  <c r="AB47" i="32494"/>
  <c r="AB37" i="32494"/>
  <c r="AA37" i="32494"/>
  <c r="X49" i="32494"/>
  <c r="R23" i="32494"/>
  <c r="S23" i="32494"/>
  <c r="R24" i="32494"/>
  <c r="S24" i="32494"/>
  <c r="Q24" i="32494"/>
  <c r="Q23" i="32494"/>
  <c r="R19" i="32494"/>
  <c r="S19" i="32494"/>
  <c r="R20" i="32494"/>
  <c r="S20" i="32494"/>
  <c r="Q20" i="32494"/>
  <c r="Q19" i="32494"/>
  <c r="S48" i="32493"/>
  <c r="S49" i="32493"/>
  <c r="S53" i="32493" s="1"/>
  <c r="Q56" i="32493"/>
  <c r="R56" i="32493"/>
  <c r="Q57" i="32493"/>
  <c r="R57" i="32493"/>
  <c r="P57" i="32493"/>
  <c r="P56" i="32493"/>
  <c r="Q52" i="32493"/>
  <c r="R52" i="32493"/>
  <c r="Q53" i="32493"/>
  <c r="R53" i="32493"/>
  <c r="P53" i="32493"/>
  <c r="P52" i="32493"/>
  <c r="V13" i="32493"/>
  <c r="V14" i="32493"/>
  <c r="Q21" i="32493"/>
  <c r="R21" i="32493"/>
  <c r="S21" i="32493"/>
  <c r="T21" i="32493"/>
  <c r="U21" i="32493"/>
  <c r="Q22" i="32493"/>
  <c r="R22" i="32493"/>
  <c r="S22" i="32493"/>
  <c r="T22" i="32493"/>
  <c r="U22" i="32493"/>
  <c r="P22" i="32493"/>
  <c r="P21" i="32493"/>
  <c r="Q17" i="32493"/>
  <c r="R17" i="32493"/>
  <c r="S17" i="32493"/>
  <c r="T17" i="32493"/>
  <c r="U17" i="32493"/>
  <c r="Q18" i="32493"/>
  <c r="R18" i="32493"/>
  <c r="S18" i="32493"/>
  <c r="T18" i="32493"/>
  <c r="U18" i="32493"/>
  <c r="P18" i="32493"/>
  <c r="P17" i="32493"/>
  <c r="P25" i="32492"/>
  <c r="Q25" i="32492"/>
  <c r="O25" i="32492"/>
  <c r="P23" i="32492"/>
  <c r="Q23" i="32492"/>
  <c r="O23" i="32492"/>
  <c r="P19" i="32492"/>
  <c r="Q19" i="32492"/>
  <c r="O19" i="32492"/>
  <c r="Q17" i="32492"/>
  <c r="P17" i="32492"/>
  <c r="O17" i="32492"/>
  <c r="S57" i="32493" l="1"/>
  <c r="M141" i="32485"/>
  <c r="M140" i="32485"/>
  <c r="M139" i="32485"/>
  <c r="M135" i="32485"/>
  <c r="M134" i="32485"/>
  <c r="M133" i="32485"/>
  <c r="M132" i="32485"/>
  <c r="M127" i="32485"/>
  <c r="M124" i="32485"/>
  <c r="M120" i="32485"/>
  <c r="M115" i="32485"/>
  <c r="M105" i="32485"/>
  <c r="M99" i="32485"/>
  <c r="M98" i="32485"/>
  <c r="M95" i="32485"/>
  <c r="M94" i="32485"/>
  <c r="M93" i="32485"/>
  <c r="M89" i="32485"/>
  <c r="M80" i="32485"/>
  <c r="W145" i="32491" l="1"/>
  <c r="W140" i="32491" l="1"/>
  <c r="W49" i="32494" l="1"/>
  <c r="W124" i="32491" l="1"/>
  <c r="W125" i="32491"/>
  <c r="W126" i="32491"/>
  <c r="W127" i="32491"/>
  <c r="W128" i="32491"/>
  <c r="W129" i="32491"/>
  <c r="W130" i="32491"/>
  <c r="W131" i="32491"/>
  <c r="W132" i="32491"/>
  <c r="W133" i="32491"/>
  <c r="W134" i="32491"/>
  <c r="W135" i="32491"/>
  <c r="W136" i="32491"/>
  <c r="W137" i="32491"/>
  <c r="W138" i="32491"/>
  <c r="W139" i="32491"/>
  <c r="W141" i="32491"/>
  <c r="W142" i="32491"/>
  <c r="W143" i="32491"/>
  <c r="W144" i="32491"/>
  <c r="E173" i="32486" l="1"/>
  <c r="D173" i="32486"/>
  <c r="L141" i="32485"/>
  <c r="L140" i="32485"/>
  <c r="L139" i="32485"/>
  <c r="L135" i="32485"/>
  <c r="L134" i="32485"/>
  <c r="L133" i="32485"/>
  <c r="L132" i="32485"/>
  <c r="L127" i="32485"/>
  <c r="L124" i="32485"/>
  <c r="L120" i="32485"/>
  <c r="L115" i="32485"/>
  <c r="L105" i="32485"/>
  <c r="L99" i="32485"/>
  <c r="L98" i="32485"/>
  <c r="L95" i="32485"/>
  <c r="L94" i="32485"/>
  <c r="L93" i="32485"/>
  <c r="L89" i="32485"/>
  <c r="L80" i="32485"/>
  <c r="F124" i="32491" l="1"/>
  <c r="G124" i="32491"/>
  <c r="H124" i="32491"/>
  <c r="I124" i="32491"/>
  <c r="K124" i="32491" s="1"/>
  <c r="J124" i="32491"/>
  <c r="L124" i="32491"/>
  <c r="M124" i="32491"/>
  <c r="N124" i="32491"/>
  <c r="O124" i="32491"/>
  <c r="E153" i="32486" l="1"/>
  <c r="E154" i="32486"/>
  <c r="E155" i="32486"/>
  <c r="E156" i="32486"/>
  <c r="E157" i="32486"/>
  <c r="E158" i="32486"/>
  <c r="E159" i="32486"/>
  <c r="E160" i="32486"/>
  <c r="E161" i="32486"/>
  <c r="E162" i="32486"/>
  <c r="E163" i="32486"/>
  <c r="E164" i="32486"/>
  <c r="E165" i="32486"/>
  <c r="E166" i="32486"/>
  <c r="E167" i="32486"/>
  <c r="E168" i="32486"/>
  <c r="E169" i="32486"/>
  <c r="E170" i="32486"/>
  <c r="E171" i="32486"/>
  <c r="E172" i="32486"/>
  <c r="E147" i="32486"/>
  <c r="E148" i="32486"/>
  <c r="E149" i="32486"/>
  <c r="E150" i="32486"/>
  <c r="E151" i="32486"/>
  <c r="E152" i="32486"/>
  <c r="D153" i="32486"/>
  <c r="D154" i="32486"/>
  <c r="D155" i="32486"/>
  <c r="D156" i="32486"/>
  <c r="D157" i="32486"/>
  <c r="D158" i="32486"/>
  <c r="D159" i="32486"/>
  <c r="D160" i="32486"/>
  <c r="D161" i="32486"/>
  <c r="D162" i="32486"/>
  <c r="D163" i="32486"/>
  <c r="D164" i="32486"/>
  <c r="D165" i="32486"/>
  <c r="D166" i="32486"/>
  <c r="D167" i="32486"/>
  <c r="D168" i="32486"/>
  <c r="D169" i="32486"/>
  <c r="D170" i="32486"/>
  <c r="D171" i="32486"/>
  <c r="D172" i="32486"/>
  <c r="D152" i="32486"/>
  <c r="D151" i="32486"/>
  <c r="D150" i="32486"/>
  <c r="D149" i="32486"/>
  <c r="D148" i="32486"/>
  <c r="D147" i="32486"/>
  <c r="W120" i="32491"/>
  <c r="W121" i="32491"/>
  <c r="W122" i="32491"/>
  <c r="W123" i="32491"/>
  <c r="V49" i="32494" l="1"/>
  <c r="U49" i="32494"/>
  <c r="S49" i="32494"/>
  <c r="R49" i="32494"/>
  <c r="Q49" i="32494"/>
  <c r="P49" i="32494"/>
  <c r="AD47" i="32494"/>
  <c r="Z47" i="32494"/>
  <c r="AD46" i="32494"/>
  <c r="Z46" i="32494"/>
  <c r="AD45" i="32494"/>
  <c r="Z45" i="32494"/>
  <c r="AD44" i="32494"/>
  <c r="Z44" i="32494"/>
  <c r="AD43" i="32494"/>
  <c r="Z43" i="32494"/>
  <c r="AD42" i="32494"/>
  <c r="Z42" i="32494"/>
  <c r="AD41" i="32494"/>
  <c r="Z41" i="32494"/>
  <c r="AD40" i="32494"/>
  <c r="Z40" i="32494"/>
  <c r="AD39" i="32494"/>
  <c r="Z39" i="32494"/>
  <c r="AD38" i="32494"/>
  <c r="Z38" i="32494"/>
  <c r="AD37" i="32494"/>
  <c r="Z37" i="32494"/>
  <c r="S22" i="32494"/>
  <c r="R22" i="32494"/>
  <c r="Q22" i="32494"/>
  <c r="S18" i="32494"/>
  <c r="R18" i="32494"/>
  <c r="Q18" i="32494"/>
  <c r="R55" i="32493"/>
  <c r="Q55" i="32493"/>
  <c r="P55" i="32493"/>
  <c r="R51" i="32493"/>
  <c r="Q51" i="32493"/>
  <c r="P51" i="32493"/>
  <c r="S47" i="32493"/>
  <c r="S46" i="32493"/>
  <c r="S44" i="32493"/>
  <c r="U20" i="32493"/>
  <c r="T20" i="32493"/>
  <c r="S20" i="32493"/>
  <c r="R20" i="32493"/>
  <c r="Q20" i="32493"/>
  <c r="P20" i="32493"/>
  <c r="U16" i="32493"/>
  <c r="T16" i="32493"/>
  <c r="S16" i="32493"/>
  <c r="R16" i="32493"/>
  <c r="Q16" i="32493"/>
  <c r="P16" i="32493"/>
  <c r="V12" i="32493"/>
  <c r="V11" i="32493"/>
  <c r="V9" i="32493"/>
  <c r="V8" i="32493"/>
  <c r="V7" i="32493"/>
  <c r="V6" i="32493"/>
  <c r="Q22" i="32492"/>
  <c r="P22" i="32492"/>
  <c r="O22" i="32492"/>
  <c r="Q16" i="32492"/>
  <c r="P16" i="32492"/>
  <c r="O16" i="32492"/>
  <c r="W119" i="32491"/>
  <c r="W118" i="32491"/>
  <c r="W117" i="32491"/>
  <c r="W116" i="32491"/>
  <c r="W115" i="32491"/>
  <c r="W114" i="32491"/>
  <c r="W113" i="32491"/>
  <c r="W112" i="32491"/>
  <c r="W111" i="32491"/>
  <c r="W110" i="32491"/>
  <c r="W109" i="32491"/>
  <c r="W108" i="32491"/>
  <c r="W107" i="32491"/>
  <c r="W106" i="32491"/>
  <c r="W105" i="32491"/>
  <c r="W104" i="32491"/>
  <c r="W103" i="32491"/>
  <c r="W102" i="32491"/>
  <c r="W101" i="32491"/>
  <c r="W100" i="32491"/>
  <c r="W99" i="32491"/>
  <c r="W98" i="32491"/>
  <c r="W97" i="32491"/>
  <c r="W96" i="32491"/>
  <c r="W95" i="32491"/>
  <c r="W94" i="32491"/>
  <c r="W93" i="32491"/>
  <c r="W92" i="32491"/>
  <c r="W91" i="32491"/>
  <c r="W90" i="32491"/>
  <c r="W89" i="32491"/>
  <c r="W88" i="32491"/>
  <c r="W87" i="32491"/>
  <c r="W86" i="32491"/>
  <c r="W85" i="32491"/>
  <c r="W84" i="32491"/>
  <c r="W83" i="32491"/>
  <c r="W82" i="32491"/>
  <c r="W81" i="32491"/>
  <c r="W80" i="32491"/>
  <c r="W79" i="32491"/>
  <c r="W78" i="32491"/>
  <c r="W77" i="32491"/>
  <c r="W76" i="32491"/>
  <c r="W75" i="32491"/>
  <c r="W74" i="32491"/>
  <c r="W73" i="32491"/>
  <c r="W72" i="32491"/>
  <c r="W71" i="32491"/>
  <c r="W70" i="32491"/>
  <c r="W69" i="32491"/>
  <c r="W68" i="32491"/>
  <c r="W67" i="32491"/>
  <c r="W66" i="32491"/>
  <c r="W65" i="32491"/>
  <c r="W64" i="32491"/>
  <c r="W63" i="32491"/>
  <c r="W62" i="32491"/>
  <c r="W61" i="32491"/>
  <c r="W60" i="32491"/>
  <c r="W59" i="32491"/>
  <c r="W58" i="32491"/>
  <c r="W57" i="32491"/>
  <c r="W56" i="32491"/>
  <c r="W55" i="32491"/>
  <c r="W54" i="32491"/>
  <c r="W53" i="32491"/>
  <c r="W52" i="32491"/>
  <c r="W51" i="32491"/>
  <c r="W50" i="32491"/>
  <c r="W49" i="32491"/>
  <c r="W48" i="32491"/>
  <c r="W47" i="32491"/>
  <c r="W46" i="32491"/>
  <c r="W45" i="32491"/>
  <c r="W44" i="32491"/>
  <c r="W43" i="32491"/>
  <c r="W42" i="32491"/>
  <c r="W41" i="32491"/>
  <c r="W40" i="32491"/>
  <c r="W39" i="32491"/>
  <c r="W38" i="32491"/>
  <c r="W37" i="32491"/>
  <c r="W36" i="32491"/>
  <c r="W35" i="32491"/>
  <c r="W34" i="32491"/>
  <c r="W33" i="32491"/>
  <c r="W32" i="32491"/>
  <c r="W31" i="32491"/>
  <c r="W30" i="32491"/>
  <c r="W29" i="32491"/>
  <c r="W28" i="32491"/>
  <c r="W27" i="32491"/>
  <c r="W26" i="32491"/>
  <c r="W25" i="32491"/>
  <c r="W24" i="32491"/>
  <c r="W23" i="32491"/>
  <c r="W22" i="32491"/>
  <c r="W21" i="32491"/>
  <c r="W20" i="32491"/>
  <c r="W19" i="32491"/>
  <c r="W18" i="32491"/>
  <c r="W17" i="32491"/>
  <c r="W16" i="32491"/>
  <c r="W15" i="32491"/>
  <c r="W14" i="32491"/>
  <c r="W13" i="32491"/>
  <c r="W12" i="32491"/>
  <c r="W11" i="32491"/>
  <c r="W10" i="32491"/>
  <c r="W9" i="32491"/>
  <c r="W8" i="32491"/>
  <c r="W7" i="32491"/>
  <c r="W6" i="32491"/>
  <c r="W5" i="32491"/>
  <c r="W4" i="32491"/>
  <c r="S56" i="32493" l="1"/>
  <c r="S52" i="32493"/>
  <c r="AB49" i="32494"/>
  <c r="AF49" i="32494"/>
  <c r="AA49" i="32494"/>
  <c r="AE49" i="32494"/>
  <c r="V22" i="32493"/>
  <c r="V18" i="32493"/>
  <c r="V21" i="32493"/>
  <c r="V17" i="32493"/>
  <c r="S55" i="32493"/>
  <c r="V20" i="32493"/>
  <c r="AD49" i="32494"/>
  <c r="V16" i="32493"/>
  <c r="S51" i="32493"/>
  <c r="Z49" i="32494"/>
  <c r="M187" i="32489"/>
  <c r="M186" i="32489"/>
  <c r="J59" i="32485" l="1"/>
  <c r="J51" i="32485"/>
  <c r="J48" i="32485"/>
  <c r="J44" i="32485"/>
  <c r="J39" i="32485"/>
  <c r="J29" i="32485"/>
  <c r="J23" i="32485"/>
  <c r="J19" i="32485"/>
  <c r="J13" i="32485"/>
  <c r="J4" i="32485"/>
  <c r="J66" i="32485" l="1"/>
  <c r="E142" i="32486"/>
  <c r="E143" i="32486"/>
  <c r="E144" i="32486"/>
  <c r="E145" i="32486"/>
  <c r="E146" i="32486"/>
  <c r="D142" i="32486"/>
  <c r="D143" i="32486"/>
  <c r="D144" i="32486"/>
  <c r="D145" i="32486"/>
  <c r="D146" i="32486"/>
  <c r="D141" i="32486" l="1"/>
  <c r="E141" i="32486"/>
  <c r="D140" i="32486" l="1"/>
  <c r="E131" i="32486"/>
  <c r="E132" i="32486"/>
  <c r="E133" i="32486"/>
  <c r="E134" i="32486"/>
  <c r="E135" i="32486"/>
  <c r="E136" i="32486"/>
  <c r="E137" i="32486"/>
  <c r="E138" i="32486"/>
  <c r="E139" i="32486"/>
  <c r="E140" i="32486"/>
  <c r="D131" i="32486"/>
  <c r="D132" i="32486"/>
  <c r="D133" i="32486"/>
  <c r="D134" i="32486"/>
  <c r="D135" i="32486"/>
  <c r="D136" i="32486"/>
  <c r="D137" i="32486"/>
  <c r="D138" i="32486"/>
  <c r="D139" i="32486"/>
  <c r="E130" i="32486"/>
  <c r="D130" i="32486"/>
  <c r="E129" i="32486" l="1"/>
  <c r="D129" i="32486"/>
  <c r="E128" i="32486"/>
  <c r="D128" i="32486"/>
  <c r="E127" i="32486"/>
  <c r="D127" i="32486"/>
  <c r="E126" i="32486"/>
  <c r="D126" i="32486"/>
  <c r="E125" i="32486"/>
  <c r="D125" i="32486"/>
  <c r="E124" i="32486"/>
  <c r="D124" i="32486"/>
  <c r="E123" i="32486"/>
  <c r="D123" i="32486"/>
  <c r="E122" i="32486"/>
  <c r="D122" i="32486"/>
  <c r="E121" i="32486"/>
  <c r="D121" i="32486"/>
  <c r="E120" i="32486"/>
  <c r="D120" i="32486"/>
  <c r="E119" i="32486"/>
  <c r="D119" i="32486"/>
  <c r="E118" i="32486"/>
  <c r="D118" i="32486"/>
  <c r="E117" i="32486"/>
  <c r="D117" i="32486"/>
  <c r="E116" i="32486"/>
  <c r="D116" i="32486"/>
  <c r="E115" i="32486"/>
  <c r="D115" i="32486"/>
  <c r="E114" i="32486"/>
  <c r="D114" i="32486"/>
  <c r="E113" i="32486"/>
  <c r="D113" i="32486"/>
  <c r="E112" i="32486"/>
  <c r="D112" i="32486"/>
  <c r="E111" i="32486"/>
  <c r="D111" i="32486"/>
  <c r="E110" i="32486"/>
  <c r="D110" i="32486"/>
  <c r="E109" i="32486"/>
  <c r="D109" i="32486"/>
  <c r="E108" i="32486"/>
  <c r="D108" i="32486"/>
  <c r="E107" i="32486"/>
  <c r="D107" i="32486"/>
  <c r="I59" i="32486" l="1"/>
  <c r="I51" i="32486"/>
  <c r="I48" i="32486"/>
  <c r="I44" i="32486"/>
  <c r="I39" i="32486"/>
  <c r="I29" i="32486"/>
  <c r="I23" i="32486"/>
  <c r="I19" i="32486"/>
  <c r="I13" i="32486"/>
  <c r="I4" i="32486"/>
  <c r="E106" i="32486" l="1"/>
  <c r="D106" i="32486"/>
  <c r="E105" i="32486"/>
  <c r="D105" i="32486"/>
  <c r="E104" i="32486"/>
  <c r="D104" i="32486"/>
  <c r="E103" i="32486"/>
  <c r="D103" i="32486"/>
  <c r="E102" i="32486"/>
  <c r="D102" i="32486"/>
  <c r="E101" i="32486"/>
  <c r="D101" i="32486"/>
  <c r="E100" i="32486"/>
  <c r="D100" i="32486"/>
  <c r="E99" i="32486"/>
  <c r="D99" i="32486"/>
  <c r="E98" i="32486"/>
  <c r="D98" i="32486"/>
  <c r="E97" i="32486"/>
  <c r="D97" i="32486"/>
  <c r="E96" i="32486"/>
  <c r="D96" i="32486"/>
  <c r="E95" i="32486"/>
  <c r="D95" i="32486"/>
  <c r="E94" i="32486"/>
  <c r="D94" i="32486"/>
  <c r="E93" i="32486"/>
  <c r="D93" i="32486"/>
  <c r="E92" i="32486"/>
  <c r="D92" i="32486"/>
  <c r="E91" i="32486"/>
  <c r="D91" i="32486"/>
  <c r="E90" i="32486"/>
  <c r="D90" i="32486"/>
  <c r="E89" i="32486"/>
  <c r="D89" i="32486"/>
  <c r="E88" i="32486"/>
  <c r="D88" i="32486"/>
  <c r="E87" i="32486"/>
  <c r="D87" i="32486"/>
  <c r="E86" i="32486"/>
  <c r="D86" i="32486"/>
  <c r="E85" i="32486"/>
  <c r="D85" i="32486"/>
  <c r="E84" i="32486"/>
  <c r="D84" i="32486"/>
  <c r="E83" i="32486"/>
  <c r="D83" i="32486"/>
  <c r="E82" i="32486"/>
  <c r="D82" i="32486"/>
  <c r="E81" i="32486"/>
  <c r="D81" i="32486"/>
  <c r="E80" i="32486"/>
  <c r="D80" i="32486"/>
  <c r="E79" i="32486"/>
  <c r="D79" i="32486"/>
  <c r="E78" i="32486"/>
  <c r="D78" i="32486"/>
  <c r="E77" i="32486"/>
  <c r="D77" i="32486"/>
  <c r="E76" i="32486"/>
  <c r="D76" i="32486"/>
  <c r="E75" i="32486"/>
  <c r="D75" i="32486"/>
  <c r="E74" i="32486"/>
  <c r="D74" i="32486"/>
  <c r="E73" i="32486"/>
  <c r="D73" i="32486"/>
  <c r="E72" i="32486"/>
  <c r="D72" i="32486"/>
  <c r="E71" i="32486"/>
  <c r="D71" i="32486"/>
  <c r="E70" i="32486"/>
  <c r="D70" i="32486"/>
  <c r="E69" i="32486"/>
  <c r="D69" i="32486"/>
  <c r="E68" i="32486"/>
  <c r="D68" i="32486"/>
  <c r="E67" i="32486"/>
  <c r="D67" i="32486"/>
  <c r="E66" i="32486"/>
  <c r="D66" i="32486"/>
  <c r="E65" i="32486"/>
  <c r="D65" i="32486"/>
  <c r="E64" i="32486"/>
  <c r="D64" i="32486"/>
  <c r="E63" i="32486"/>
  <c r="D63" i="32486"/>
  <c r="E62" i="32486"/>
  <c r="D62" i="32486"/>
  <c r="E61" i="32486"/>
  <c r="D61" i="32486"/>
  <c r="E60" i="32486"/>
  <c r="D60" i="32486"/>
  <c r="E59" i="32486"/>
  <c r="D59" i="32486"/>
  <c r="E58" i="32486"/>
  <c r="D58" i="32486"/>
  <c r="E57" i="32486"/>
  <c r="D57" i="32486"/>
  <c r="E56" i="32486"/>
  <c r="D56" i="32486"/>
  <c r="E55" i="32486"/>
  <c r="D55" i="32486"/>
  <c r="E54" i="32486"/>
  <c r="D54" i="32486"/>
  <c r="E53" i="32486"/>
  <c r="D53" i="32486"/>
  <c r="E52" i="32486"/>
  <c r="D52" i="32486"/>
  <c r="E51" i="32486"/>
  <c r="D51" i="32486"/>
  <c r="E50" i="32486"/>
  <c r="D50" i="32486"/>
  <c r="E49" i="32486"/>
  <c r="D49" i="32486"/>
  <c r="E48" i="32486"/>
  <c r="D48" i="32486"/>
  <c r="E47" i="32486"/>
  <c r="D47" i="32486"/>
  <c r="E46" i="32486"/>
  <c r="D46" i="32486"/>
  <c r="E45" i="32486"/>
  <c r="D45" i="32486"/>
  <c r="E44" i="32486"/>
  <c r="D44" i="32486"/>
  <c r="E43" i="32486"/>
  <c r="D43" i="32486"/>
  <c r="E42" i="32486"/>
  <c r="D42" i="32486"/>
  <c r="E41" i="32486"/>
  <c r="D41" i="32486"/>
  <c r="E40" i="32486"/>
  <c r="D40" i="32486"/>
  <c r="E39" i="32486"/>
  <c r="D39" i="32486"/>
  <c r="E38" i="32486"/>
  <c r="D38" i="32486"/>
  <c r="E37" i="32486"/>
  <c r="D37" i="32486"/>
  <c r="E36" i="32486"/>
  <c r="D36" i="32486"/>
  <c r="E35" i="32486"/>
  <c r="D35" i="32486"/>
  <c r="E34" i="32486"/>
  <c r="D34" i="32486"/>
  <c r="E33" i="32486"/>
  <c r="D33" i="32486"/>
  <c r="E32" i="32486"/>
  <c r="D32" i="32486"/>
  <c r="E31" i="32486"/>
  <c r="D31" i="32486"/>
  <c r="E30" i="32486"/>
  <c r="D30" i="32486"/>
  <c r="E29" i="32486"/>
  <c r="D29" i="32486"/>
  <c r="E28" i="32486"/>
  <c r="D28" i="32486"/>
  <c r="E27" i="32486"/>
  <c r="D27" i="32486"/>
  <c r="E26" i="32486"/>
  <c r="D26" i="32486"/>
  <c r="E25" i="32486"/>
  <c r="D25" i="32486"/>
  <c r="E24" i="32486"/>
  <c r="D24" i="32486"/>
  <c r="E23" i="32486"/>
  <c r="D23" i="32486"/>
  <c r="E22" i="32486"/>
  <c r="D22" i="32486"/>
  <c r="E21" i="32486"/>
  <c r="D21" i="32486"/>
  <c r="E20" i="32486"/>
  <c r="D20" i="32486"/>
  <c r="E19" i="32486"/>
  <c r="D19" i="32486"/>
  <c r="E18" i="32486"/>
  <c r="D18" i="32486"/>
  <c r="E17" i="32486"/>
  <c r="D17" i="32486"/>
  <c r="E16" i="32486"/>
  <c r="D16" i="32486"/>
  <c r="E15" i="32486"/>
  <c r="D15" i="32486"/>
  <c r="E14" i="32486"/>
  <c r="D14" i="32486"/>
  <c r="E13" i="32486"/>
  <c r="D13" i="32486"/>
  <c r="E12" i="32486"/>
  <c r="D12" i="32486"/>
  <c r="E11" i="32486"/>
  <c r="D11" i="32486"/>
  <c r="E10" i="32486"/>
  <c r="D10" i="32486"/>
  <c r="E9" i="32486"/>
  <c r="D9" i="32486"/>
  <c r="E8" i="32486"/>
  <c r="D8" i="32486"/>
  <c r="E7" i="32486"/>
  <c r="D7" i="32486"/>
  <c r="E6" i="32486"/>
  <c r="D6" i="32486"/>
  <c r="E185" i="32468" l="1"/>
  <c r="E184" i="32468"/>
  <c r="E10" i="32468"/>
  <c r="D10" i="32468"/>
  <c r="D8" i="32468"/>
  <c r="F8" i="32468"/>
  <c r="F10" i="32468" l="1"/>
</calcChain>
</file>

<file path=xl/sharedStrings.xml><?xml version="1.0" encoding="utf-8"?>
<sst xmlns="http://schemas.openxmlformats.org/spreadsheetml/2006/main" count="1754" uniqueCount="679">
  <si>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</si>
  <si>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</si>
  <si>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</si>
  <si>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</si>
  <si>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</si>
  <si>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</si>
  <si>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</si>
  <si>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</si>
  <si>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</si>
  <si>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</si>
  <si>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</si>
  <si>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</si>
  <si>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</si>
  <si>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</si>
  <si>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</si>
  <si>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</si>
  <si>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</si>
  <si>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</si>
  <si>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</si>
  <si>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</si>
  <si>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</si>
  <si>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</si>
  <si>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</si>
  <si>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</si>
  <si>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</si>
  <si>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</si>
  <si>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</si>
  <si>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</si>
  <si>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</si>
  <si>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</si>
  <si>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</si>
  <si>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</si>
  <si>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</si>
  <si>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</si>
  <si>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</si>
  <si>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</si>
  <si>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</si>
  <si>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</si>
  <si>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</si>
  <si>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</si>
  <si>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</si>
  <si>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</si>
  <si>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</si>
  <si>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</si>
  <si>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</si>
  <si>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</si>
  <si>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</si>
  <si>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</si>
  <si>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</si>
  <si>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</si>
  <si>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</si>
  <si>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</si>
  <si>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</si>
  <si>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</si>
  <si>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</si>
  <si>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</si>
  <si>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</si>
  <si>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</si>
  <si>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</si>
  <si>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</si>
  <si>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</si>
  <si>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</si>
  <si>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</si>
  <si>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</si>
  <si>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</si>
  <si>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</si>
  <si>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</si>
  <si>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</si>
  <si>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</si>
  <si>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</si>
  <si>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</si>
  <si>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</si>
  <si>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</si>
  <si>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</si>
  <si>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</si>
  <si>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</si>
  <si>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</si>
  <si>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</si>
  <si>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</si>
  <si>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</si>
  <si>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</si>
  <si>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</si>
  <si>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</si>
  <si>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</si>
  <si>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</si>
  <si>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</si>
  <si>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</si>
  <si>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</si>
  <si>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</si>
  <si>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</si>
  <si>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</si>
  <si>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</si>
  <si>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</si>
  <si>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</si>
  <si>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</si>
  <si>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</si>
  <si>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</si>
  <si>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</si>
  <si>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</si>
  <si>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</si>
  <si>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</si>
  <si>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</si>
  <si>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</si>
  <si>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</si>
  <si>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</si>
  <si>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</si>
  <si>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</si>
  <si>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</si>
  <si>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</si>
  <si>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</si>
  <si>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</si>
  <si>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</si>
  <si>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</si>
  <si>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</si>
  <si>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</si>
  <si>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</si>
  <si>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</si>
  <si>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</si>
  <si>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</si>
  <si>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</si>
  <si>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</si>
  <si>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</si>
  <si>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</si>
  <si>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</si>
  <si>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</si>
  <si>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</si>
  <si>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</si>
  <si>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</si>
  <si>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</si>
  <si>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</si>
  <si>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</si>
  <si>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</si>
  <si>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</si>
  <si>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</si>
  <si>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</si>
  <si>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</si>
  <si>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</si>
  <si>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</si>
  <si>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</si>
  <si>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</si>
  <si>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</si>
  <si>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</si>
  <si>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</si>
  <si>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</si>
  <si>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</si>
  <si>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</si>
  <si>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</si>
  <si>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</si>
  <si>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</si>
  <si>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</si>
  <si>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</si>
  <si>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</si>
  <si>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</si>
  <si>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</si>
  <si>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</si>
  <si>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</si>
  <si>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</si>
  <si>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Mensual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</si>
  <si>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</si>
  <si>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</si>
  <si>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</si>
  <si>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</si>
  <si>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</si>
  <si>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</si>
  <si>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 xml:space="preserve">NÚMERO DE EMPRESAS EN EL RÉGIMEN ESPECIAL DEL MAR CON TRABAJADORES A FIN DE MES 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</si>
  <si>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</si>
  <si>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</si>
  <si>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</si>
  <si>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</si>
  <si>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</si>
  <si>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</si>
  <si>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</si>
  <si>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</si>
  <si>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</si>
  <si>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</si>
  <si>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</si>
  <si>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</si>
  <si>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</si>
  <si>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</si>
  <si>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</si>
  <si>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</si>
  <si>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</si>
  <si>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</si>
  <si>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 xml:space="preserve">NÚMERO DE EMPRESAS EN EL RÉG. ESP. DEL CARBÓN CON TRABAJADORES A FIN DE MES 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</si>
  <si>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</si>
  <si>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</si>
  <si>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</si>
  <si>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</si>
  <si>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</si>
  <si>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</si>
  <si>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</si>
  <si>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</si>
  <si>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</si>
  <si>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</si>
  <si>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</si>
  <si>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</si>
  <si>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</si>
  <si>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</si>
  <si>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</si>
  <si>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</si>
  <si>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</si>
  <si>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</si>
  <si>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</si>
  <si>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</si>
  <si>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</si>
  <si>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</si>
  <si>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</si>
  <si>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</si>
  <si>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</si>
  <si>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</si>
  <si>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</si>
  <si>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</si>
  <si>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</si>
  <si>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</si>
  <si>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>CLASIFICACIÓN SEGÚN CNAE-2009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</si>
  <si>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</si>
  <si>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</si>
  <si>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</si>
  <si>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</si>
  <si>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</si>
  <si>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</si>
  <si>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</si>
  <si>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</si>
  <si>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</si>
  <si>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</si>
  <si>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</si>
  <si>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</si>
  <si>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</si>
  <si>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</si>
  <si>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</si>
  <si>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</si>
  <si>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</si>
  <si>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</si>
  <si>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</si>
  <si>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</si>
  <si>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</si>
  <si>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</si>
  <si>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</si>
  <si>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</si>
  <si>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</si>
  <si>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</si>
  <si>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</si>
  <si>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</si>
  <si>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</si>
  <si>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</si>
  <si>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</si>
  <si>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</si>
  <si>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</si>
  <si>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</si>
  <si>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</si>
  <si>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</si>
  <si>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</si>
  <si>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</si>
  <si>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</si>
  <si>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</si>
  <si>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</si>
  <si>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</si>
  <si>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</si>
  <si>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</si>
  <si>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</si>
  <si>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</si>
  <si>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</si>
  <si>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</si>
  <si>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</si>
  <si>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</si>
  <si>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</si>
  <si>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</si>
  <si>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</si>
  <si>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</si>
  <si>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</si>
  <si>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</si>
  <si>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</si>
  <si>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</si>
  <si>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</si>
  <si>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</si>
  <si>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</si>
  <si>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</si>
  <si>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</si>
  <si>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</si>
  <si>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</si>
  <si>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</si>
  <si>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</si>
  <si>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</si>
  <si>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</si>
  <si>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</si>
  <si>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</si>
  <si>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Medias mensuales 2020</t>
  </si>
  <si>
    <t>Media 2020</t>
  </si>
  <si>
    <t>CLASIFICACIÓN SEGÚN CNAE-2009. Revisión de Enero 2020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</si>
  <si>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</si>
  <si>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</si>
  <si>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</si>
  <si>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</si>
  <si>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</si>
  <si>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</si>
  <si>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</si>
  <si>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</si>
  <si>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</si>
  <si>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</si>
  <si>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</si>
  <si>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</si>
  <si>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</si>
  <si>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</si>
  <si>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</si>
  <si>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</si>
  <si>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</si>
  <si>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</si>
  <si>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</si>
  <si>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</si>
  <si>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</si>
  <si>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</si>
  <si>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</si>
  <si>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</si>
  <si>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</si>
  <si>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</si>
  <si>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</si>
  <si>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</si>
  <si>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</si>
  <si>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</si>
  <si>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</si>
  <si>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</si>
  <si>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</si>
  <si>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</si>
  <si>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</si>
  <si>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</si>
  <si>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</si>
  <si>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</si>
  <si>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</si>
  <si>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</si>
  <si>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</si>
  <si>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</si>
  <si>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</si>
  <si>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</si>
  <si>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</si>
  <si>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</si>
  <si>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</si>
  <si>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</si>
  <si>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</si>
  <si>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</si>
  <si>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</si>
  <si>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</si>
  <si>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</si>
  <si>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</si>
  <si>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</si>
  <si>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</si>
  <si>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</si>
  <si>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</si>
  <si>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</si>
  <si>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</si>
  <si>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</si>
  <si>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</si>
  <si>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</si>
  <si>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</si>
  <si>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</si>
  <si>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</si>
  <si>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</si>
  <si>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</si>
  <si>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</si>
  <si>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</si>
  <si>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</si>
  <si>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</si>
  <si>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</si>
  <si>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</si>
  <si>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</si>
  <si>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</si>
  <si>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</si>
  <si>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</si>
  <si>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</si>
  <si>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</si>
  <si>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</si>
  <si>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</si>
  <si>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</si>
  <si>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</si>
  <si>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</si>
  <si>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</si>
  <si>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</si>
  <si>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</si>
  <si>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</si>
  <si>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</si>
  <si>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</si>
  <si>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</si>
  <si>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</si>
  <si>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</si>
  <si>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</si>
  <si>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</si>
  <si>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</si>
  <si>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</si>
  <si>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</si>
  <si>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</si>
  <si>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</si>
  <si>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</si>
  <si>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</si>
  <si>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</si>
  <si>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</si>
  <si>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</si>
  <si>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</si>
  <si>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</si>
  <si>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</si>
  <si>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</si>
  <si>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</si>
  <si>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</si>
  <si>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</si>
  <si>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</si>
  <si>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</si>
  <si>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</si>
  <si>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</si>
  <si>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</si>
  <si>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</si>
  <si>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</si>
  <si>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</si>
  <si>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</si>
  <si>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</si>
  <si>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</si>
  <si>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</si>
  <si>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</si>
  <si>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</si>
  <si>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</si>
  <si>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</si>
  <si>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</si>
  <si>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</si>
  <si>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</si>
  <si>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</si>
  <si>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</si>
  <si>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</si>
  <si>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</si>
  <si>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</si>
  <si>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</si>
  <si>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</si>
  <si>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</si>
  <si>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</si>
  <si>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</si>
  <si>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</si>
  <si>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</si>
  <si>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</si>
  <si>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</si>
  <si>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</si>
  <si>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</si>
  <si>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</si>
  <si>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</si>
  <si>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</si>
  <si>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</si>
  <si>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</si>
  <si>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</si>
  <si>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</si>
  <si>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</si>
  <si>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</si>
  <si>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</si>
  <si>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</si>
  <si>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</si>
  <si>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</si>
  <si>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</si>
  <si>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</si>
  <si>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</si>
  <si>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</si>
  <si>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</si>
  <si>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</si>
  <si>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</si>
  <si>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</si>
  <si>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</si>
  <si>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</si>
  <si>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</si>
  <si>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</si>
  <si>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</si>
  <si>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</si>
  <si>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</si>
  <si>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</si>
  <si>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</si>
  <si>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</si>
  <si>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</si>
  <si>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</si>
  <si>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</si>
  <si>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</si>
  <si>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</si>
  <si>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</si>
  <si>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</si>
  <si>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</si>
  <si>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</si>
  <si>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</si>
  <si>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</si>
  <si>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</si>
  <si>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</si>
  <si>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</si>
  <si>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</si>
  <si>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</si>
  <si>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</si>
  <si>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</si>
  <si>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</si>
  <si>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</si>
  <si>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</si>
  <si>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</si>
  <si>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</si>
  <si>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</si>
  <si>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</si>
  <si>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</si>
  <si>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</si>
  <si>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</si>
  <si>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</si>
  <si>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</si>
  <si>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</si>
  <si>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</si>
  <si>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</si>
  <si>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</si>
  <si>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</si>
  <si>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</si>
  <si>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</si>
  <si>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</si>
  <si>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</si>
  <si>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</si>
  <si>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</si>
  <si>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</si>
  <si>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</si>
  <si>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</si>
  <si>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</si>
  <si>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</si>
  <si>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</si>
  <si>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</si>
  <si>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</si>
  <si>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</si>
  <si>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</si>
  <si>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</si>
  <si>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</si>
  <si>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</si>
  <si>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Afiliación diaria  2020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</si>
  <si>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</si>
  <si>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</si>
  <si>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</si>
  <si>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</si>
  <si>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</si>
  <si>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</si>
  <si>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</si>
  <si>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1 
TRABAJADOR</t>
  </si>
  <si>
    <t>DE 2 A 5 
TRAB.</t>
  </si>
  <si>
    <t>Prestaciones para autónomos</t>
  </si>
  <si>
    <t>06</t>
  </si>
  <si>
    <t>1 TRABAJADOR</t>
  </si>
  <si>
    <t>AFILIADOS MEDIOS A LA SEGURIDAD SOCIAL.</t>
  </si>
  <si>
    <r>
      <rPr>
        <b/>
        <u/>
        <sz val="12"/>
        <rFont val="Calibri"/>
        <family val="2"/>
      </rPr>
      <t>AFILIADOS MEDIOS MENSUALES</t>
    </r>
  </si>
  <si>
    <t>VARIACIÓN INTERANUAL
Absoluta              Relativa %</t>
  </si>
  <si>
    <r>
      <rPr>
        <sz val="8"/>
        <rFont val="Calibri"/>
        <family val="2"/>
      </rPr>
      <t>(*) No incluye el S.E. Agrario ni el S.E. Hogar</t>
    </r>
  </si>
  <si>
    <t>(**) Desde enero 2013 en el Sistema Especial de Empleados de Hogar se incluyen los afiliados del extinguido Régimen Especial de Empleados del Hogar (discontinuos).</t>
  </si>
  <si>
    <t>Informe afiliados medios</t>
  </si>
  <si>
    <t>EVOLUCIÓN DE LA AFILIACIÓN</t>
  </si>
  <si>
    <t/>
  </si>
  <si>
    <t>2007</t>
  </si>
  <si>
    <t>% de variación
 interanual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</si>
  <si>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</si>
  <si>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</si>
  <si>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</si>
  <si>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</si>
  <si>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</si>
  <si>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</si>
  <si>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</si>
  <si>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</si>
  <si>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</si>
  <si>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</si>
  <si>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</si>
  <si>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</si>
  <si>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</si>
  <si>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</si>
  <si>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</si>
  <si>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ANEXO COVID-19</t>
  </si>
  <si>
    <t>Variación diaria de afiliados</t>
  </si>
  <si>
    <t>Variación por Totales y por Género</t>
  </si>
  <si>
    <t>Variación por Regímenes y por tipo de contrato</t>
  </si>
  <si>
    <t>Variación por Sectores y por Secciones</t>
  </si>
  <si>
    <t>Fecha</t>
  </si>
  <si>
    <t xml:space="preserve">Diferencia diaria
de afiliados
</t>
  </si>
  <si>
    <t>MARZO</t>
  </si>
  <si>
    <t>ABRIL</t>
  </si>
  <si>
    <t>MAYO</t>
  </si>
  <si>
    <t>JUNIO</t>
  </si>
  <si>
    <t>JULIO</t>
  </si>
  <si>
    <t>AGOSTO</t>
  </si>
  <si>
    <t>Afiliados
Totales</t>
  </si>
  <si>
    <t>del 12/03 al 30/04</t>
  </si>
  <si>
    <t>S.E.Agrario</t>
  </si>
  <si>
    <t>S.E.Hogar</t>
  </si>
  <si>
    <t>RETA</t>
  </si>
  <si>
    <t>Mar</t>
  </si>
  <si>
    <t>Agricultura</t>
  </si>
  <si>
    <t>del 12/03  al 30/04</t>
  </si>
  <si>
    <t>G. Comercio; 
Reparación de Vehículos de 
Motor y Motocicletas</t>
  </si>
  <si>
    <t>C. Industria Manufacturera</t>
  </si>
  <si>
    <t>Q.Actividades Sanitarias Y 
Servicios Sociales</t>
  </si>
  <si>
    <t>N.Actividades Administrativas
 Y Servicios Auxiliares</t>
  </si>
  <si>
    <t>I. Hostelería</t>
  </si>
  <si>
    <t>P. Educación</t>
  </si>
  <si>
    <t>F. Construcción</t>
  </si>
  <si>
    <t>M. Actividades Profesionales 
Científicas Y Técnicas</t>
  </si>
  <si>
    <t>RESTO SECCIONES</t>
  </si>
  <si>
    <t>INFORMACIÓN MENSUAL</t>
  </si>
  <si>
    <t>Variaciones
absolutas</t>
  </si>
  <si>
    <t>Variaciones
porcentuales</t>
  </si>
  <si>
    <t>INDEFINIDOS</t>
  </si>
  <si>
    <t>TEMPORALES</t>
  </si>
  <si>
    <t>OTROS</t>
  </si>
  <si>
    <t>FECHA</t>
  </si>
  <si>
    <t>Variaciones absolutas</t>
  </si>
  <si>
    <t>Variaciones porcentuales</t>
  </si>
  <si>
    <t>ANEXO ERTES</t>
  </si>
  <si>
    <t>Año</t>
  </si>
  <si>
    <t>Numero de 
afiliados MEDIOS</t>
  </si>
  <si>
    <t>Variación
MENSUAL</t>
  </si>
  <si>
    <t>EVOLUCIÓN INTERANUAL</t>
  </si>
  <si>
    <t>Régimen General</t>
  </si>
  <si>
    <t>General (*)</t>
  </si>
  <si>
    <t>S. E. Agrario</t>
  </si>
  <si>
    <t>S. E. Hogar (**)</t>
  </si>
  <si>
    <t>R.E. Autónomos</t>
  </si>
  <si>
    <t>R.E. Mar</t>
  </si>
  <si>
    <t>R.E. Carbón</t>
  </si>
  <si>
    <t>TRABAJADORES MEDIOS
POR GÉNERO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</si>
  <si>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</si>
  <si>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</si>
  <si>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</si>
  <si>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</si>
  <si>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SERIE HISTÓRICA DE LOS MESES DE SEPTIEMBRE</t>
  </si>
  <si>
    <t>SEPTIEMBRE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</si>
  <si>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</si>
  <si>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</si>
  <si>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</si>
  <si>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</si>
  <si>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</si>
  <si>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</si>
  <si>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</si>
  <si>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</si>
  <si>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</si>
  <si>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</si>
  <si>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</si>
  <si>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</si>
  <si>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</si>
  <si>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</si>
  <si>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</si>
  <si>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OCTUBRE 2020</t>
  </si>
  <si>
    <t>AFILIADOS MEDIOS
Octubre-2020</t>
  </si>
  <si>
    <t>SERIE HISTÓRICA DE LOS MESES DE OCTUBRE</t>
  </si>
  <si>
    <t>NÚMERO MEDIO DE CONVENIOS ESPECIALES. OCTUBRE 2020</t>
  </si>
  <si>
    <t>AFILIACIÓN  DIARIA EN EL MES DE OCTUBRE Y MEDIA MENSUAL</t>
  </si>
  <si>
    <t>MEDIA OCTUBRE</t>
  </si>
  <si>
    <t xml:space="preserve"> OCTUBRE
2020</t>
  </si>
  <si>
    <t>MEDIAS MENSUALES MES DE OCTUBRE</t>
  </si>
  <si>
    <t>VARIACIÓN MENSUAL EN EL MES DE OCTUBRE</t>
  </si>
  <si>
    <t>AFILIACIÓN POR PROVINCIAS Y CC AA OCTUBRE 2020</t>
  </si>
  <si>
    <t>AFILIACIÓN POR PROVINCIAS Y CC AA RÉGIMEN GENERAL. OCTUBRE 2020</t>
  </si>
  <si>
    <t>ENERO - OCTUBRE 2020</t>
  </si>
  <si>
    <t>del 01/05 al 31/10</t>
  </si>
  <si>
    <t>ACUMULADO: del 12/03 al 31/10</t>
  </si>
  <si>
    <t>del 01/05  al 31/10</t>
  </si>
  <si>
    <t>ACUMULADO del 12/03 al 31/10</t>
  </si>
  <si>
    <t>TOTALES 
OCTUBRE</t>
  </si>
  <si>
    <t>MEDIOS 
 OCTUBRE</t>
  </si>
  <si>
    <t>----</t>
  </si>
  <si>
    <t>---</t>
  </si>
  <si>
    <t>H. Transporte y Almac.</t>
  </si>
  <si>
    <t>O. Adm.Pública
 Defensa; SS Obligatoria</t>
  </si>
  <si>
    <t xml:space="preserve"> ---</t>
  </si>
  <si>
    <t>Octubre 2020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</si>
  <si>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</si>
  <si>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</si>
  <si>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</si>
  <si>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</si>
  <si>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</si>
  <si>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No constan</t>
  </si>
  <si>
    <t>Afiliados medios Totales</t>
  </si>
  <si>
    <t>para el Régimen General.</t>
  </si>
  <si>
    <r>
      <t xml:space="preserve">       La tasa de variación interanual en octubre ha sido de </t>
    </r>
    <r>
      <rPr>
        <b/>
        <sz val="12"/>
        <color theme="1"/>
        <rFont val="Calibri"/>
        <family val="2"/>
      </rPr>
      <t xml:space="preserve">-2,26 % </t>
    </r>
    <r>
      <rPr>
        <sz val="12"/>
        <color theme="1"/>
        <rFont val="Calibri"/>
        <family val="2"/>
      </rPr>
      <t xml:space="preserve">para el Total Sistema y de </t>
    </r>
    <r>
      <rPr>
        <b/>
        <sz val="12"/>
        <color theme="1"/>
        <rFont val="Calibri"/>
        <family val="2"/>
      </rPr>
      <t>-2,67 %</t>
    </r>
    <r>
      <rPr>
        <sz val="12"/>
        <color theme="1"/>
        <rFont val="Calibri"/>
        <family val="2"/>
      </rPr>
      <t xml:space="preserve">
</t>
    </r>
  </si>
  <si>
    <t>sido la siguiente:</t>
  </si>
  <si>
    <t xml:space="preserve">       La evolución de la afiliación media entre los meses de octubre de 2020 y 2019 por regímenes ha</t>
  </si>
  <si>
    <r>
      <t xml:space="preserve">     El  número   de afiliados  al  Sistema  de  la  Seguridad  Social  durante  el  mes   de   octubre  ha  ascendido a </t>
    </r>
    <r>
      <rPr>
        <b/>
        <sz val="12"/>
        <color theme="1"/>
        <rFont val="Calibri"/>
        <family val="2"/>
      </rPr>
      <t>18.990.364.</t>
    </r>
    <r>
      <rPr>
        <sz val="12"/>
        <color theme="1"/>
        <rFont val="Calibri"/>
        <family val="2"/>
      </rPr>
      <t xml:space="preserve">  En el Régimen General el número medio de afiliados en el mes ha sido de </t>
    </r>
    <r>
      <rPr>
        <b/>
        <sz val="12"/>
        <color theme="1"/>
        <rFont val="Calibri"/>
        <family val="2"/>
      </rPr>
      <t>14.553.803,</t>
    </r>
    <r>
      <rPr>
        <sz val="12"/>
        <color theme="1"/>
        <rFont val="Calibri"/>
        <family val="2"/>
      </rPr>
      <t xml:space="preserve"> sin  incluir  a los Sistemas  Especiales de  Hogar y Agrario, integrados  en   el  Régimen  General  desde enero de 2012.</t>
    </r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</si>
  <si>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</si>
  <si>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</si>
  <si>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</si>
  <si>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</si>
  <si>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31 DE OCTUBRE DE 2020</t>
  </si>
  <si>
    <t>*Estos datos no incluyen los ERTE del RDL 30/2020</t>
  </si>
  <si>
    <r>
      <t xml:space="preserve"> EMPRESAS Y TRABAJADORES EN SITUACIÓN DE ERTE </t>
    </r>
    <r>
      <rPr>
        <b/>
        <vertAlign val="superscript"/>
        <sz val="20"/>
        <color theme="5" tint="-0.499984740745262"/>
        <rFont val="Calibri"/>
        <family val="2"/>
        <scheme val="minor"/>
      </rPr>
      <t>(*)</t>
    </r>
  </si>
  <si>
    <t>-2,26%</t>
  </si>
  <si>
    <t>98</t>
  </si>
  <si>
    <t>Actividades de los hogares como productores de bienes y servicios para uso propio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</si>
</sst>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"/>
    <numFmt numFmtId="182" formatCode="#,##0_ ;\-#,##0\ "/>
    <numFmt numFmtId="183" formatCode="0.00_ ;\-0.00\ "/>
    <numFmt numFmtId="184" formatCode="[$-C0A]d\-mmm;@"/>
    <numFmt numFmtId="185" formatCode="_-* #,##0\ _€_-;\-* #,##0\ _€_-;_-* &quot;-&quot;??\ _€_-;_-@_-"/>
    <numFmt numFmtId="186" formatCode="\+\ 0.00%"/>
    <numFmt numFmtId="187" formatCode="0.0000%"/>
  </numFmts>
  <fonts count="1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color rgb="FF94363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vertAlign val="superscript"/>
      <sz val="20"/>
      <color theme="5" tint="-0.499984740745262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5">
    <xf numFmtId="0" fontId="0" fillId="0" borderId="0" applyBorder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42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43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1" fillId="21" borderId="2" applyNumberFormat="0" applyAlignment="0" applyProtection="0"/>
    <xf numFmtId="0" fontId="31" fillId="21" borderId="2" applyNumberFormat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44" fillId="21" borderId="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165" fontId="2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" borderId="0" applyNumberFormat="0" applyBorder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50" fillId="7" borderId="1" applyNumberFormat="0" applyAlignment="0" applyProtection="0"/>
    <xf numFmtId="0" fontId="51" fillId="0" borderId="3" applyNumberFormat="0" applyFill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4" fontId="57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5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6" fillId="0" borderId="0"/>
    <xf numFmtId="0" fontId="2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1" fillId="0" borderId="0"/>
    <xf numFmtId="0" fontId="58" fillId="0" borderId="0"/>
    <xf numFmtId="0" fontId="21" fillId="0" borderId="0"/>
    <xf numFmtId="0" fontId="23" fillId="0" borderId="0"/>
    <xf numFmtId="0" fontId="21" fillId="0" borderId="0" applyBorder="0"/>
    <xf numFmtId="0" fontId="21" fillId="0" borderId="0"/>
    <xf numFmtId="0" fontId="54" fillId="0" borderId="0"/>
    <xf numFmtId="0" fontId="21" fillId="0" borderId="0"/>
    <xf numFmtId="0" fontId="23" fillId="0" borderId="0"/>
    <xf numFmtId="0" fontId="23" fillId="0" borderId="0"/>
    <xf numFmtId="0" fontId="57" fillId="0" borderId="0"/>
    <xf numFmtId="0" fontId="57" fillId="0" borderId="0"/>
    <xf numFmtId="0" fontId="58" fillId="0" borderId="0"/>
    <xf numFmtId="0" fontId="58" fillId="0" borderId="0"/>
    <xf numFmtId="0" fontId="24" fillId="0" borderId="0" applyBorder="0"/>
    <xf numFmtId="0" fontId="55" fillId="0" borderId="0"/>
    <xf numFmtId="0" fontId="25" fillId="22" borderId="7" applyNumberFormat="0" applyFont="0" applyAlignment="0" applyProtection="0"/>
    <xf numFmtId="0" fontId="21" fillId="22" borderId="7" applyNumberFormat="0" applyFont="0" applyAlignment="0" applyProtection="0"/>
    <xf numFmtId="0" fontId="21" fillId="22" borderId="7" applyNumberFormat="0" applyFont="0" applyAlignment="0" applyProtection="0"/>
    <xf numFmtId="0" fontId="52" fillId="20" borderId="8" applyNumberFormat="0" applyAlignment="0" applyProtection="0"/>
    <xf numFmtId="9" fontId="21" fillId="0" borderId="0" applyFont="0" applyFill="0" applyBorder="0" applyAlignment="0" applyProtection="0"/>
    <xf numFmtId="0" fontId="36" fillId="20" borderId="8" applyNumberFormat="0" applyAlignment="0" applyProtection="0"/>
    <xf numFmtId="0" fontId="36" fillId="20" borderId="8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9" fillId="0" borderId="0"/>
    <xf numFmtId="0" fontId="23" fillId="0" borderId="0"/>
    <xf numFmtId="166" fontId="18" fillId="0" borderId="0" applyFont="0" applyFill="0" applyBorder="0" applyAlignment="0" applyProtection="0"/>
    <xf numFmtId="0" fontId="21" fillId="0" borderId="0" applyBorder="0"/>
    <xf numFmtId="0" fontId="18" fillId="0" borderId="0"/>
    <xf numFmtId="0" fontId="71" fillId="0" borderId="0"/>
    <xf numFmtId="0" fontId="71" fillId="0" borderId="0"/>
    <xf numFmtId="0" fontId="18" fillId="0" borderId="0"/>
    <xf numFmtId="0" fontId="72" fillId="0" borderId="0" applyNumberFormat="0" applyFill="0" applyBorder="0" applyAlignment="0" applyProtection="0"/>
    <xf numFmtId="9" fontId="73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 applyBorder="0"/>
    <xf numFmtId="0" fontId="17" fillId="0" borderId="0"/>
    <xf numFmtId="0" fontId="83" fillId="0" borderId="0"/>
    <xf numFmtId="0" fontId="21" fillId="0" borderId="0" applyBorder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69" fillId="0" borderId="0"/>
    <xf numFmtId="0" fontId="69" fillId="0" borderId="0"/>
    <xf numFmtId="0" fontId="10" fillId="0" borderId="0"/>
    <xf numFmtId="9" fontId="10" fillId="0" borderId="0" applyFont="0" applyFill="0" applyBorder="0" applyAlignment="0" applyProtection="0"/>
    <xf numFmtId="0" fontId="21" fillId="0" borderId="0"/>
    <xf numFmtId="0" fontId="21" fillId="0" borderId="0" applyBorder="0"/>
    <xf numFmtId="0" fontId="43" fillId="20" borderId="79" applyNumberFormat="0" applyAlignment="0" applyProtection="0"/>
    <xf numFmtId="0" fontId="30" fillId="20" borderId="79" applyNumberFormat="0" applyAlignment="0" applyProtection="0"/>
    <xf numFmtId="0" fontId="30" fillId="20" borderId="79" applyNumberFormat="0" applyAlignment="0" applyProtection="0"/>
    <xf numFmtId="0" fontId="34" fillId="7" borderId="79" applyNumberFormat="0" applyAlignment="0" applyProtection="0"/>
    <xf numFmtId="0" fontId="34" fillId="7" borderId="79" applyNumberFormat="0" applyAlignment="0" applyProtection="0"/>
    <xf numFmtId="0" fontId="50" fillId="7" borderId="79" applyNumberFormat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22" borderId="80" applyNumberFormat="0" applyFont="0" applyAlignment="0" applyProtection="0"/>
    <xf numFmtId="0" fontId="21" fillId="22" borderId="80" applyNumberFormat="0" applyFont="0" applyAlignment="0" applyProtection="0"/>
    <xf numFmtId="0" fontId="21" fillId="22" borderId="80" applyNumberFormat="0" applyFont="0" applyAlignment="0" applyProtection="0"/>
    <xf numFmtId="0" fontId="52" fillId="20" borderId="81" applyNumberFormat="0" applyAlignment="0" applyProtection="0"/>
    <xf numFmtId="0" fontId="36" fillId="20" borderId="81" applyNumberFormat="0" applyAlignment="0" applyProtection="0"/>
    <xf numFmtId="0" fontId="36" fillId="20" borderId="81" applyNumberFormat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0" fillId="7" borderId="82" applyNumberFormat="0" applyAlignment="0" applyProtection="0"/>
    <xf numFmtId="0" fontId="34" fillId="7" borderId="82" applyNumberFormat="0" applyAlignment="0" applyProtection="0"/>
    <xf numFmtId="0" fontId="34" fillId="7" borderId="82" applyNumberFormat="0" applyAlignment="0" applyProtection="0"/>
    <xf numFmtId="0" fontId="30" fillId="20" borderId="82" applyNumberFormat="0" applyAlignment="0" applyProtection="0"/>
    <xf numFmtId="0" fontId="30" fillId="20" borderId="82" applyNumberFormat="0" applyAlignment="0" applyProtection="0"/>
    <xf numFmtId="0" fontId="43" fillId="20" borderId="82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1" fillId="0" borderId="0" applyFont="0" applyFill="0" applyBorder="0" applyAlignment="0" applyProtection="0"/>
    <xf numFmtId="0" fontId="83" fillId="0" borderId="0"/>
    <xf numFmtId="0" fontId="21" fillId="22" borderId="83" applyNumberFormat="0" applyFont="0" applyAlignment="0" applyProtection="0"/>
    <xf numFmtId="0" fontId="21" fillId="22" borderId="83" applyNumberFormat="0" applyFont="0" applyAlignment="0" applyProtection="0"/>
    <xf numFmtId="0" fontId="21" fillId="22" borderId="83" applyNumberFormat="0" applyFont="0" applyAlignment="0" applyProtection="0"/>
    <xf numFmtId="0" fontId="52" fillId="20" borderId="84" applyNumberFormat="0" applyAlignment="0" applyProtection="0"/>
    <xf numFmtId="0" fontId="36" fillId="20" borderId="84" applyNumberFormat="0" applyAlignment="0" applyProtection="0"/>
    <xf numFmtId="0" fontId="36" fillId="20" borderId="84" applyNumberFormat="0" applyAlignment="0" applyProtection="0"/>
    <xf numFmtId="43" fontId="21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0" borderId="0"/>
    <xf numFmtId="0" fontId="164" fillId="0" borderId="0"/>
    <xf numFmtId="9" fontId="71" fillId="0" borderId="0" applyFont="0" applyFill="0" applyBorder="0" applyAlignment="0" applyProtection="0"/>
  </cellStyleXfs>
  <cellXfs count="1208">
    <xf numFmtId="0" fontId="0" fillId="0" borderId="0" xfId="0"/>
    <xf numFmtId="0" fontId="21" fillId="0" borderId="0" xfId="143"/>
    <xf numFmtId="0" fontId="59" fillId="0" borderId="0" xfId="0" applyFont="1"/>
    <xf numFmtId="3" fontId="59" fillId="0" borderId="22" xfId="0" applyNumberFormat="1" applyFont="1" applyBorder="1" applyAlignment="1">
      <alignment horizontal="right" indent="1"/>
    </xf>
    <xf numFmtId="10" fontId="59" fillId="0" borderId="9" xfId="0" applyNumberFormat="1" applyFont="1" applyBorder="1" applyAlignment="1">
      <alignment horizontal="right" indent="1"/>
    </xf>
    <xf numFmtId="3" fontId="59" fillId="0" borderId="9" xfId="0" applyNumberFormat="1" applyFont="1" applyBorder="1"/>
    <xf numFmtId="3" fontId="59" fillId="0" borderId="27" xfId="0" applyNumberFormat="1" applyFont="1" applyBorder="1" applyAlignment="1">
      <alignment horizontal="right" vertical="center" indent="1"/>
    </xf>
    <xf numFmtId="3" fontId="60" fillId="0" borderId="16" xfId="0" applyNumberFormat="1" applyFont="1" applyBorder="1" applyAlignment="1">
      <alignment horizontal="right" vertical="center" indent="1"/>
    </xf>
    <xf numFmtId="0" fontId="64" fillId="0" borderId="0" xfId="131" applyFont="1"/>
    <xf numFmtId="0" fontId="65" fillId="0" borderId="0" xfId="131" applyFont="1" applyBorder="1"/>
    <xf numFmtId="3" fontId="59" fillId="0" borderId="0" xfId="0" applyNumberFormat="1" applyFont="1"/>
    <xf numFmtId="4" fontId="64" fillId="0" borderId="0" xfId="0" applyNumberFormat="1" applyFont="1"/>
    <xf numFmtId="176" fontId="63" fillId="0" borderId="19" xfId="0" applyNumberFormat="1" applyFont="1" applyFill="1" applyBorder="1" applyAlignment="1" applyProtection="1">
      <alignment horizontal="center"/>
    </xf>
    <xf numFmtId="176" fontId="63" fillId="0" borderId="21" xfId="0" applyNumberFormat="1" applyFont="1" applyFill="1" applyBorder="1" applyAlignment="1" applyProtection="1">
      <alignment horizontal="center"/>
    </xf>
    <xf numFmtId="0" fontId="80" fillId="0" borderId="0" xfId="139" applyFont="1" applyFill="1" applyAlignment="1">
      <alignment vertical="center" wrapText="1"/>
    </xf>
    <xf numFmtId="0" fontId="59" fillId="0" borderId="0" xfId="139" applyFont="1"/>
    <xf numFmtId="3" fontId="85" fillId="0" borderId="0" xfId="139" applyNumberFormat="1" applyFont="1" applyAlignment="1">
      <alignment vertical="center"/>
    </xf>
    <xf numFmtId="0" fontId="59" fillId="0" borderId="0" xfId="139" applyFont="1" applyFill="1"/>
    <xf numFmtId="0" fontId="59" fillId="0" borderId="53" xfId="139" applyFont="1" applyBorder="1"/>
    <xf numFmtId="0" fontId="59" fillId="0" borderId="0" xfId="139" applyFont="1" applyAlignment="1"/>
    <xf numFmtId="0" fontId="86" fillId="0" borderId="0" xfId="141" applyFont="1" applyAlignment="1">
      <alignment horizontal="centerContinuous" vertical="center"/>
    </xf>
    <xf numFmtId="0" fontId="62" fillId="0" borderId="0" xfId="141" applyFont="1" applyBorder="1"/>
    <xf numFmtId="0" fontId="62" fillId="0" borderId="0" xfId="141" applyFont="1" applyBorder="1" applyAlignment="1">
      <alignment wrapText="1"/>
    </xf>
    <xf numFmtId="0" fontId="88" fillId="0" borderId="0" xfId="179" applyFont="1" applyAlignment="1">
      <alignment vertical="center"/>
    </xf>
    <xf numFmtId="0" fontId="88" fillId="0" borderId="0" xfId="179" applyFont="1"/>
    <xf numFmtId="0" fontId="59" fillId="0" borderId="0" xfId="141" applyFont="1"/>
    <xf numFmtId="0" fontId="62" fillId="0" borderId="0" xfId="141" applyFont="1"/>
    <xf numFmtId="0" fontId="59" fillId="0" borderId="0" xfId="141" applyFont="1" applyBorder="1"/>
    <xf numFmtId="0" fontId="59" fillId="24" borderId="0" xfId="154" applyFont="1" applyFill="1" applyAlignment="1">
      <alignment horizontal="center"/>
    </xf>
    <xf numFmtId="1" fontId="66" fillId="29" borderId="23" xfId="143" applyNumberFormat="1" applyFont="1" applyFill="1" applyBorder="1" applyAlignment="1" applyProtection="1">
      <alignment horizontal="center"/>
    </xf>
    <xf numFmtId="3" fontId="91" fillId="30" borderId="19" xfId="154" applyNumberFormat="1" applyFont="1" applyFill="1" applyBorder="1" applyAlignment="1">
      <alignment horizontal="right" indent="1"/>
    </xf>
    <xf numFmtId="3" fontId="74" fillId="30" borderId="24" xfId="154" applyNumberFormat="1" applyFont="1" applyFill="1" applyBorder="1" applyAlignment="1">
      <alignment horizontal="right" indent="1"/>
    </xf>
    <xf numFmtId="1" fontId="66" fillId="29" borderId="24" xfId="143" applyNumberFormat="1" applyFont="1" applyFill="1" applyBorder="1" applyAlignment="1" applyProtection="1">
      <alignment horizontal="center"/>
    </xf>
    <xf numFmtId="0" fontId="59" fillId="24" borderId="0" xfId="154" applyFont="1" applyFill="1" applyAlignment="1">
      <alignment horizontal="center" vertical="center"/>
    </xf>
    <xf numFmtId="0" fontId="59" fillId="0" borderId="0" xfId="143" applyFont="1"/>
    <xf numFmtId="0" fontId="59" fillId="31" borderId="0" xfId="154" applyFont="1" applyFill="1" applyAlignment="1">
      <alignment horizontal="center"/>
    </xf>
    <xf numFmtId="1" fontId="93" fillId="0" borderId="23" xfId="143" applyNumberFormat="1" applyFont="1" applyFill="1" applyBorder="1" applyAlignment="1" applyProtection="1">
      <alignment horizontal="center"/>
    </xf>
    <xf numFmtId="3" fontId="91" fillId="0" borderId="19" xfId="154" applyNumberFormat="1" applyFont="1" applyFill="1" applyBorder="1" applyAlignment="1">
      <alignment horizontal="right" indent="1"/>
    </xf>
    <xf numFmtId="3" fontId="91" fillId="0" borderId="24" xfId="154" applyNumberFormat="1" applyFont="1" applyFill="1" applyBorder="1" applyAlignment="1">
      <alignment horizontal="right" indent="1"/>
    </xf>
    <xf numFmtId="1" fontId="66" fillId="39" borderId="23" xfId="143" applyNumberFormat="1" applyFont="1" applyFill="1" applyBorder="1" applyAlignment="1" applyProtection="1">
      <alignment horizontal="center"/>
    </xf>
    <xf numFmtId="3" fontId="74" fillId="39" borderId="19" xfId="154" applyNumberFormat="1" applyFont="1" applyFill="1" applyBorder="1" applyAlignment="1">
      <alignment horizontal="right" indent="1"/>
    </xf>
    <xf numFmtId="3" fontId="74" fillId="39" borderId="24" xfId="154" applyNumberFormat="1" applyFont="1" applyFill="1" applyBorder="1" applyAlignment="1">
      <alignment horizontal="right" indent="1"/>
    </xf>
    <xf numFmtId="1" fontId="66" fillId="39" borderId="24" xfId="143" applyNumberFormat="1" applyFont="1" applyFill="1" applyBorder="1" applyAlignment="1" applyProtection="1">
      <alignment horizontal="center"/>
    </xf>
    <xf numFmtId="166" fontId="59" fillId="24" borderId="0" xfId="115" applyFont="1" applyFill="1" applyBorder="1" applyAlignment="1" applyProtection="1">
      <alignment horizontal="center"/>
    </xf>
    <xf numFmtId="166" fontId="60" fillId="24" borderId="0" xfId="115" applyFont="1" applyFill="1" applyBorder="1" applyAlignment="1" applyProtection="1">
      <alignment horizontal="center"/>
    </xf>
    <xf numFmtId="169" fontId="91" fillId="30" borderId="24" xfId="154" applyNumberFormat="1" applyFont="1" applyFill="1" applyBorder="1" applyAlignment="1">
      <alignment horizontal="right"/>
    </xf>
    <xf numFmtId="0" fontId="59" fillId="24" borderId="0" xfId="154" applyFont="1" applyFill="1" applyBorder="1" applyAlignment="1">
      <alignment horizontal="center"/>
    </xf>
    <xf numFmtId="169" fontId="59" fillId="24" borderId="0" xfId="154" applyNumberFormat="1" applyFont="1" applyFill="1" applyAlignment="1">
      <alignment horizontal="center"/>
    </xf>
    <xf numFmtId="169" fontId="59" fillId="33" borderId="19" xfId="154" applyNumberFormat="1" applyFont="1" applyFill="1" applyBorder="1" applyAlignment="1">
      <alignment horizontal="right" indent="1"/>
    </xf>
    <xf numFmtId="169" fontId="59" fillId="33" borderId="9" xfId="154" applyNumberFormat="1" applyFont="1" applyFill="1" applyBorder="1" applyAlignment="1">
      <alignment horizontal="right" indent="1"/>
    </xf>
    <xf numFmtId="169" fontId="91" fillId="0" borderId="24" xfId="154" applyNumberFormat="1" applyFont="1" applyFill="1" applyBorder="1" applyAlignment="1">
      <alignment horizontal="right"/>
    </xf>
    <xf numFmtId="1" fontId="60" fillId="39" borderId="24" xfId="143" applyNumberFormat="1" applyFont="1" applyFill="1" applyBorder="1" applyAlignment="1" applyProtection="1">
      <alignment horizontal="center"/>
    </xf>
    <xf numFmtId="169" fontId="59" fillId="0" borderId="20" xfId="154" applyNumberFormat="1" applyFont="1" applyFill="1" applyBorder="1" applyAlignment="1">
      <alignment horizontal="right"/>
    </xf>
    <xf numFmtId="1" fontId="95" fillId="0" borderId="23" xfId="143" applyNumberFormat="1" applyFont="1" applyFill="1" applyBorder="1" applyAlignment="1" applyProtection="1">
      <alignment horizontal="center"/>
    </xf>
    <xf numFmtId="3" fontId="91" fillId="0" borderId="21" xfId="154" applyNumberFormat="1" applyFont="1" applyFill="1" applyBorder="1" applyAlignment="1">
      <alignment horizontal="right" indent="1"/>
    </xf>
    <xf numFmtId="3" fontId="91" fillId="0" borderId="23" xfId="154" applyNumberFormat="1" applyFont="1" applyFill="1" applyBorder="1" applyAlignment="1">
      <alignment horizontal="right" indent="1"/>
    </xf>
    <xf numFmtId="3" fontId="91" fillId="0" borderId="11" xfId="154" applyNumberFormat="1" applyFont="1" applyFill="1" applyBorder="1" applyAlignment="1">
      <alignment horizontal="right" indent="1"/>
    </xf>
    <xf numFmtId="169" fontId="91" fillId="0" borderId="23" xfId="154" applyNumberFormat="1" applyFont="1" applyFill="1" applyBorder="1" applyAlignment="1">
      <alignment horizontal="right"/>
    </xf>
    <xf numFmtId="1" fontId="96" fillId="39" borderId="23" xfId="143" applyNumberFormat="1" applyFont="1" applyFill="1" applyBorder="1" applyAlignment="1" applyProtection="1">
      <alignment horizontal="center"/>
    </xf>
    <xf numFmtId="169" fontId="74" fillId="39" borderId="24" xfId="154" applyNumberFormat="1" applyFont="1" applyFill="1" applyBorder="1" applyAlignment="1">
      <alignment horizontal="right"/>
    </xf>
    <xf numFmtId="169" fontId="91" fillId="0" borderId="19" xfId="154" applyNumberFormat="1" applyFont="1" applyFill="1" applyBorder="1" applyAlignment="1">
      <alignment horizontal="right"/>
    </xf>
    <xf numFmtId="169" fontId="74" fillId="39" borderId="19" xfId="154" applyNumberFormat="1" applyFont="1" applyFill="1" applyBorder="1" applyAlignment="1">
      <alignment horizontal="right"/>
    </xf>
    <xf numFmtId="0" fontId="90" fillId="0" borderId="0" xfId="0" applyFont="1" applyAlignment="1">
      <alignment horizontal="centerContinuous" vertical="center"/>
    </xf>
    <xf numFmtId="0" fontId="97" fillId="35" borderId="19" xfId="0" applyFont="1" applyFill="1" applyBorder="1" applyAlignment="1">
      <alignment horizontal="center" vertical="center" wrapText="1"/>
    </xf>
    <xf numFmtId="0" fontId="97" fillId="35" borderId="24" xfId="0" applyFont="1" applyFill="1" applyBorder="1" applyAlignment="1">
      <alignment horizontal="center" vertical="center" wrapText="1"/>
    </xf>
    <xf numFmtId="0" fontId="98" fillId="0" borderId="28" xfId="0" applyFont="1" applyBorder="1" applyAlignment="1">
      <alignment horizontal="left" vertical="center" indent="1"/>
    </xf>
    <xf numFmtId="3" fontId="98" fillId="0" borderId="29" xfId="0" applyNumberFormat="1" applyFont="1" applyBorder="1" applyAlignment="1">
      <alignment horizontal="right" vertical="center" indent="1"/>
    </xf>
    <xf numFmtId="3" fontId="98" fillId="0" borderId="28" xfId="0" applyNumberFormat="1" applyFont="1" applyBorder="1" applyAlignment="1">
      <alignment horizontal="right" vertical="center" indent="1"/>
    </xf>
    <xf numFmtId="4" fontId="59" fillId="0" borderId="0" xfId="0" applyNumberFormat="1" applyFont="1"/>
    <xf numFmtId="0" fontId="98" fillId="0" borderId="22" xfId="0" applyFont="1" applyBorder="1" applyAlignment="1">
      <alignment horizontal="left" vertical="center" indent="1"/>
    </xf>
    <xf numFmtId="3" fontId="98" fillId="0" borderId="20" xfId="0" applyNumberFormat="1" applyFont="1" applyBorder="1" applyAlignment="1">
      <alignment horizontal="right" vertical="center" indent="1"/>
    </xf>
    <xf numFmtId="3" fontId="98" fillId="0" borderId="22" xfId="0" applyNumberFormat="1" applyFont="1" applyBorder="1" applyAlignment="1">
      <alignment horizontal="right" vertical="center" indent="1"/>
    </xf>
    <xf numFmtId="0" fontId="97" fillId="0" borderId="24" xfId="0" applyFont="1" applyBorder="1" applyAlignment="1">
      <alignment horizontal="center" vertical="center"/>
    </xf>
    <xf numFmtId="3" fontId="97" fillId="0" borderId="19" xfId="0" applyNumberFormat="1" applyFont="1" applyBorder="1" applyAlignment="1">
      <alignment horizontal="right" vertical="center" indent="1"/>
    </xf>
    <xf numFmtId="3" fontId="97" fillId="0" borderId="24" xfId="0" applyNumberFormat="1" applyFont="1" applyBorder="1" applyAlignment="1">
      <alignment horizontal="right" vertical="center" indent="1"/>
    </xf>
    <xf numFmtId="0" fontId="16" fillId="0" borderId="0" xfId="131" applyFont="1" applyBorder="1"/>
    <xf numFmtId="0" fontId="99" fillId="26" borderId="0" xfId="131" applyFont="1" applyFill="1" applyBorder="1" applyAlignment="1">
      <alignment horizontal="centerContinuous" wrapText="1" readingOrder="1"/>
    </xf>
    <xf numFmtId="3" fontId="64" fillId="26" borderId="0" xfId="131" applyNumberFormat="1" applyFont="1" applyFill="1" applyBorder="1" applyAlignment="1">
      <alignment horizontal="centerContinuous" wrapText="1"/>
    </xf>
    <xf numFmtId="0" fontId="16" fillId="0" borderId="0" xfId="131" applyFont="1"/>
    <xf numFmtId="0" fontId="16" fillId="31" borderId="0" xfId="131" applyFont="1" applyFill="1"/>
    <xf numFmtId="3" fontId="16" fillId="0" borderId="0" xfId="131" applyNumberFormat="1" applyFont="1"/>
    <xf numFmtId="173" fontId="59" fillId="37" borderId="24" xfId="107" applyNumberFormat="1" applyFont="1" applyFill="1" applyBorder="1"/>
    <xf numFmtId="173" fontId="60" fillId="37" borderId="24" xfId="107" applyNumberFormat="1" applyFont="1" applyFill="1" applyBorder="1"/>
    <xf numFmtId="0" fontId="66" fillId="36" borderId="22" xfId="131" applyFont="1" applyFill="1" applyBorder="1" applyAlignment="1">
      <alignment horizontal="center"/>
    </xf>
    <xf numFmtId="173" fontId="69" fillId="36" borderId="22" xfId="131" applyNumberFormat="1" applyFont="1" applyFill="1" applyBorder="1" applyAlignment="1">
      <alignment horizontal="center" vertical="center" wrapText="1"/>
    </xf>
    <xf numFmtId="173" fontId="100" fillId="36" borderId="22" xfId="131" applyNumberFormat="1" applyFont="1" applyFill="1" applyBorder="1" applyAlignment="1">
      <alignment horizontal="center" vertical="center" wrapText="1"/>
    </xf>
    <xf numFmtId="0" fontId="66" fillId="37" borderId="22" xfId="131" applyFont="1" applyFill="1" applyBorder="1" applyAlignment="1">
      <alignment horizontal="center"/>
    </xf>
    <xf numFmtId="17" fontId="69" fillId="0" borderId="24" xfId="131" applyNumberFormat="1" applyFont="1" applyFill="1" applyBorder="1" applyAlignment="1">
      <alignment horizontal="left" indent="1"/>
    </xf>
    <xf numFmtId="173" fontId="59" fillId="0" borderId="24" xfId="107" applyNumberFormat="1" applyFont="1" applyFill="1" applyBorder="1"/>
    <xf numFmtId="17" fontId="69" fillId="0" borderId="23" xfId="131" applyNumberFormat="1" applyFont="1" applyFill="1" applyBorder="1" applyAlignment="1">
      <alignment horizontal="left" indent="1"/>
    </xf>
    <xf numFmtId="173" fontId="59" fillId="0" borderId="23" xfId="107" applyNumberFormat="1" applyFont="1" applyFill="1" applyBorder="1"/>
    <xf numFmtId="17" fontId="100" fillId="39" borderId="24" xfId="131" applyNumberFormat="1" applyFont="1" applyFill="1" applyBorder="1" applyAlignment="1">
      <alignment horizontal="left" indent="1"/>
    </xf>
    <xf numFmtId="173" fontId="60" fillId="39" borderId="24" xfId="107" applyNumberFormat="1" applyFont="1" applyFill="1" applyBorder="1"/>
    <xf numFmtId="0" fontId="66" fillId="39" borderId="22" xfId="131" applyFont="1" applyFill="1" applyBorder="1" applyAlignment="1">
      <alignment horizontal="center"/>
    </xf>
    <xf numFmtId="173" fontId="69" fillId="0" borderId="22" xfId="131" applyNumberFormat="1" applyFont="1" applyFill="1" applyBorder="1" applyAlignment="1">
      <alignment horizontal="center" vertical="center" wrapText="1"/>
    </xf>
    <xf numFmtId="3" fontId="64" fillId="0" borderId="0" xfId="131" applyNumberFormat="1" applyFont="1"/>
    <xf numFmtId="3" fontId="103" fillId="26" borderId="0" xfId="131" applyNumberFormat="1" applyFont="1" applyFill="1" applyBorder="1" applyAlignment="1">
      <alignment horizontal="centerContinuous" wrapText="1"/>
    </xf>
    <xf numFmtId="3" fontId="69" fillId="0" borderId="0" xfId="131" applyNumberFormat="1" applyFont="1"/>
    <xf numFmtId="3" fontId="100" fillId="0" borderId="0" xfId="131" applyNumberFormat="1" applyFont="1"/>
    <xf numFmtId="0" fontId="65" fillId="0" borderId="0" xfId="131" applyFont="1" applyBorder="1" applyAlignment="1">
      <alignment horizontal="centerContinuous"/>
    </xf>
    <xf numFmtId="0" fontId="104" fillId="0" borderId="0" xfId="131" applyFont="1" applyBorder="1" applyAlignment="1">
      <alignment horizontal="centerContinuous"/>
    </xf>
    <xf numFmtId="3" fontId="59" fillId="37" borderId="24" xfId="107" applyNumberFormat="1" applyFont="1" applyFill="1" applyBorder="1" applyAlignment="1">
      <alignment horizontal="right" indent="1"/>
    </xf>
    <xf numFmtId="10" fontId="59" fillId="37" borderId="24" xfId="107" applyNumberFormat="1" applyFont="1" applyFill="1" applyBorder="1" applyAlignment="1">
      <alignment horizontal="right" indent="1"/>
    </xf>
    <xf numFmtId="173" fontId="64" fillId="36" borderId="22" xfId="131" applyNumberFormat="1" applyFont="1" applyFill="1" applyBorder="1" applyAlignment="1">
      <alignment horizontal="center" vertical="center" wrapText="1"/>
    </xf>
    <xf numFmtId="173" fontId="59" fillId="38" borderId="22" xfId="107" applyNumberFormat="1" applyFont="1" applyFill="1" applyBorder="1"/>
    <xf numFmtId="3" fontId="59" fillId="0" borderId="24" xfId="107" applyNumberFormat="1" applyFont="1" applyFill="1" applyBorder="1" applyAlignment="1">
      <alignment horizontal="right" indent="1"/>
    </xf>
    <xf numFmtId="10" fontId="59" fillId="0" borderId="24" xfId="107" applyNumberFormat="1" applyFont="1" applyFill="1" applyBorder="1" applyAlignment="1">
      <alignment horizontal="right" indent="1"/>
    </xf>
    <xf numFmtId="3" fontId="59" fillId="0" borderId="23" xfId="107" applyNumberFormat="1" applyFont="1" applyFill="1" applyBorder="1" applyAlignment="1">
      <alignment horizontal="right" indent="1"/>
    </xf>
    <xf numFmtId="10" fontId="59" fillId="0" borderId="23" xfId="107" applyNumberFormat="1" applyFont="1" applyFill="1" applyBorder="1" applyAlignment="1">
      <alignment horizontal="right" indent="1"/>
    </xf>
    <xf numFmtId="3" fontId="60" fillId="39" borderId="24" xfId="107" applyNumberFormat="1" applyFont="1" applyFill="1" applyBorder="1" applyAlignment="1">
      <alignment horizontal="right" indent="1"/>
    </xf>
    <xf numFmtId="10" fontId="60" fillId="39" borderId="24" xfId="107" applyNumberFormat="1" applyFont="1" applyFill="1" applyBorder="1" applyAlignment="1">
      <alignment horizontal="right" indent="1"/>
    </xf>
    <xf numFmtId="173" fontId="59" fillId="0" borderId="22" xfId="107" applyNumberFormat="1" applyFont="1" applyFill="1" applyBorder="1"/>
    <xf numFmtId="0" fontId="69" fillId="0" borderId="0" xfId="131" applyFont="1" applyAlignment="1">
      <alignment horizontal="center"/>
    </xf>
    <xf numFmtId="0" fontId="60" fillId="0" borderId="0" xfId="143" applyFont="1"/>
    <xf numFmtId="0" fontId="105" fillId="0" borderId="0" xfId="143" applyFont="1"/>
    <xf numFmtId="3" fontId="59" fillId="0" borderId="0" xfId="143" applyNumberFormat="1" applyFont="1"/>
    <xf numFmtId="0" fontId="59" fillId="0" borderId="0" xfId="143" applyFont="1" applyAlignment="1">
      <alignment vertical="top"/>
    </xf>
    <xf numFmtId="3" fontId="59" fillId="0" borderId="0" xfId="143" applyNumberFormat="1" applyFont="1" applyAlignment="1">
      <alignment vertical="top"/>
    </xf>
    <xf numFmtId="0" fontId="106" fillId="0" borderId="0" xfId="143" applyFont="1" applyAlignment="1">
      <alignment horizontal="centerContinuous" vertical="top"/>
    </xf>
    <xf numFmtId="3" fontId="60" fillId="0" borderId="0" xfId="143" applyNumberFormat="1" applyFont="1"/>
    <xf numFmtId="174" fontId="107" fillId="0" borderId="0" xfId="143" applyNumberFormat="1" applyFont="1"/>
    <xf numFmtId="0" fontId="60" fillId="0" borderId="0" xfId="143" applyFont="1" applyAlignment="1">
      <alignment horizontal="center" vertical="center"/>
    </xf>
    <xf numFmtId="3" fontId="60" fillId="0" borderId="0" xfId="143" applyNumberFormat="1" applyFont="1" applyAlignment="1">
      <alignment horizontal="center" vertical="center"/>
    </xf>
    <xf numFmtId="0" fontId="59" fillId="0" borderId="0" xfId="143" applyFont="1" applyBorder="1"/>
    <xf numFmtId="0" fontId="60" fillId="0" borderId="0" xfId="143" applyFont="1" applyBorder="1"/>
    <xf numFmtId="0" fontId="105" fillId="0" borderId="0" xfId="143" applyFont="1" applyBorder="1"/>
    <xf numFmtId="0" fontId="89" fillId="0" borderId="0" xfId="143" applyFont="1" applyBorder="1" applyAlignment="1">
      <alignment horizontal="center"/>
    </xf>
    <xf numFmtId="0" fontId="111" fillId="25" borderId="32" xfId="143" applyFont="1" applyFill="1" applyBorder="1" applyAlignment="1">
      <alignment horizontal="center" vertical="center" wrapText="1"/>
    </xf>
    <xf numFmtId="0" fontId="112" fillId="25" borderId="32" xfId="143" applyFont="1" applyFill="1" applyBorder="1" applyAlignment="1">
      <alignment horizontal="center" vertical="center" wrapText="1"/>
    </xf>
    <xf numFmtId="0" fontId="111" fillId="25" borderId="33" xfId="143" applyFont="1" applyFill="1" applyBorder="1" applyAlignment="1">
      <alignment horizontal="center" vertical="center" wrapText="1"/>
    </xf>
    <xf numFmtId="0" fontId="88" fillId="0" borderId="15" xfId="143" applyFont="1" applyBorder="1"/>
    <xf numFmtId="174" fontId="111" fillId="0" borderId="0" xfId="143" applyNumberFormat="1" applyFont="1" applyBorder="1"/>
    <xf numFmtId="174" fontId="88" fillId="0" borderId="0" xfId="143" applyNumberFormat="1" applyFont="1" applyBorder="1"/>
    <xf numFmtId="174" fontId="113" fillId="0" borderId="0" xfId="143" applyNumberFormat="1" applyFont="1" applyBorder="1"/>
    <xf numFmtId="174" fontId="88" fillId="0" borderId="34" xfId="143" applyNumberFormat="1" applyFont="1" applyBorder="1"/>
    <xf numFmtId="174" fontId="88" fillId="0" borderId="14" xfId="143" applyNumberFormat="1" applyFont="1" applyBorder="1"/>
    <xf numFmtId="184" fontId="109" fillId="0" borderId="15" xfId="143" applyNumberFormat="1" applyFont="1" applyBorder="1" applyAlignment="1">
      <alignment horizontal="center"/>
    </xf>
    <xf numFmtId="3" fontId="109" fillId="0" borderId="0" xfId="143" applyNumberFormat="1" applyFont="1" applyBorder="1" applyAlignment="1">
      <alignment horizontal="right" indent="1"/>
    </xf>
    <xf numFmtId="3" fontId="88" fillId="0" borderId="0" xfId="143" applyNumberFormat="1" applyFont="1" applyBorder="1"/>
    <xf numFmtId="3" fontId="111" fillId="0" borderId="0" xfId="143" applyNumberFormat="1" applyFont="1" applyBorder="1" applyAlignment="1">
      <alignment horizontal="right" indent="1"/>
    </xf>
    <xf numFmtId="3" fontId="111" fillId="0" borderId="14" xfId="143" applyNumberFormat="1" applyFont="1" applyBorder="1" applyAlignment="1">
      <alignment horizontal="right" indent="1"/>
    </xf>
    <xf numFmtId="3" fontId="109" fillId="0" borderId="14" xfId="143" applyNumberFormat="1" applyFont="1" applyBorder="1" applyAlignment="1">
      <alignment horizontal="right" indent="1"/>
    </xf>
    <xf numFmtId="0" fontId="63" fillId="0" borderId="0" xfId="0" applyFont="1"/>
    <xf numFmtId="0" fontId="94" fillId="0" borderId="0" xfId="0" applyFont="1"/>
    <xf numFmtId="0" fontId="114" fillId="24" borderId="0" xfId="0" applyFont="1" applyFill="1" applyBorder="1" applyAlignment="1">
      <alignment horizontal="center" vertical="center" wrapText="1"/>
    </xf>
    <xf numFmtId="0" fontId="115" fillId="24" borderId="0" xfId="0" applyFont="1" applyFill="1" applyBorder="1" applyAlignment="1">
      <alignment horizontal="center" vertical="center" wrapText="1"/>
    </xf>
    <xf numFmtId="0" fontId="116" fillId="0" borderId="0" xfId="0" applyFont="1"/>
    <xf numFmtId="0" fontId="112" fillId="25" borderId="29" xfId="0" applyFont="1" applyFill="1" applyBorder="1" applyAlignment="1">
      <alignment horizontal="centerContinuous" vertical="center"/>
    </xf>
    <xf numFmtId="0" fontId="112" fillId="25" borderId="10" xfId="0" applyFont="1" applyFill="1" applyBorder="1" applyAlignment="1">
      <alignment horizontal="centerContinuous" vertical="center"/>
    </xf>
    <xf numFmtId="0" fontId="109" fillId="25" borderId="10" xfId="0" applyFont="1" applyFill="1" applyBorder="1" applyAlignment="1">
      <alignment horizontal="centerContinuous" wrapText="1"/>
    </xf>
    <xf numFmtId="0" fontId="59" fillId="0" borderId="0" xfId="0" applyFont="1" applyAlignment="1">
      <alignment horizontal="center" vertical="center"/>
    </xf>
    <xf numFmtId="3" fontId="66" fillId="30" borderId="19" xfId="0" applyNumberFormat="1" applyFont="1" applyFill="1" applyBorder="1" applyAlignment="1">
      <alignment horizontal="center" wrapText="1"/>
    </xf>
    <xf numFmtId="173" fontId="94" fillId="30" borderId="24" xfId="0" applyNumberFormat="1" applyFont="1" applyFill="1" applyBorder="1" applyAlignment="1"/>
    <xf numFmtId="173" fontId="94" fillId="30" borderId="24" xfId="0" applyNumberFormat="1" applyFont="1" applyFill="1" applyBorder="1"/>
    <xf numFmtId="173" fontId="94" fillId="30" borderId="19" xfId="0" applyNumberFormat="1" applyFont="1" applyFill="1" applyBorder="1"/>
    <xf numFmtId="173" fontId="94" fillId="30" borderId="19" xfId="0" applyNumberFormat="1" applyFont="1" applyFill="1" applyBorder="1" applyAlignment="1"/>
    <xf numFmtId="0" fontId="59" fillId="0" borderId="0" xfId="0" applyFont="1" applyAlignment="1"/>
    <xf numFmtId="0" fontId="59" fillId="0" borderId="0" xfId="0" applyFont="1" applyBorder="1" applyAlignment="1"/>
    <xf numFmtId="0" fontId="60" fillId="0" borderId="0" xfId="0" applyFont="1" applyAlignment="1"/>
    <xf numFmtId="0" fontId="60" fillId="0" borderId="0" xfId="0" applyFont="1" applyBorder="1" applyAlignment="1"/>
    <xf numFmtId="3" fontId="59" fillId="0" borderId="19" xfId="0" applyNumberFormat="1" applyFont="1" applyFill="1" applyBorder="1" applyAlignment="1">
      <alignment horizontal="center" wrapText="1"/>
    </xf>
    <xf numFmtId="173" fontId="63" fillId="0" borderId="19" xfId="0" applyNumberFormat="1" applyFont="1" applyFill="1" applyBorder="1" applyAlignment="1"/>
    <xf numFmtId="173" fontId="63" fillId="0" borderId="24" xfId="0" applyNumberFormat="1" applyFont="1" applyFill="1" applyBorder="1" applyAlignment="1"/>
    <xf numFmtId="3" fontId="60" fillId="39" borderId="21" xfId="0" applyNumberFormat="1" applyFont="1" applyFill="1" applyBorder="1" applyAlignment="1">
      <alignment horizontal="center" wrapText="1"/>
    </xf>
    <xf numFmtId="173" fontId="94" fillId="39" borderId="21" xfId="0" applyNumberFormat="1" applyFont="1" applyFill="1" applyBorder="1" applyAlignment="1"/>
    <xf numFmtId="10" fontId="94" fillId="39" borderId="11" xfId="0" applyNumberFormat="1" applyFont="1" applyFill="1" applyBorder="1" applyAlignment="1">
      <alignment horizontal="center"/>
    </xf>
    <xf numFmtId="173" fontId="94" fillId="39" borderId="23" xfId="0" applyNumberFormat="1" applyFont="1" applyFill="1" applyBorder="1" applyAlignment="1"/>
    <xf numFmtId="2" fontId="94" fillId="39" borderId="11" xfId="0" applyNumberFormat="1" applyFont="1" applyFill="1" applyBorder="1" applyAlignment="1">
      <alignment horizontal="right"/>
    </xf>
    <xf numFmtId="3" fontId="59" fillId="0" borderId="21" xfId="0" applyNumberFormat="1" applyFont="1" applyFill="1" applyBorder="1" applyAlignment="1">
      <alignment horizontal="center" wrapText="1"/>
    </xf>
    <xf numFmtId="173" fontId="63" fillId="0" borderId="21" xfId="0" applyNumberFormat="1" applyFont="1" applyFill="1" applyBorder="1" applyAlignment="1"/>
    <xf numFmtId="10" fontId="63" fillId="0" borderId="11" xfId="0" applyNumberFormat="1" applyFont="1" applyFill="1" applyBorder="1" applyAlignment="1">
      <alignment horizontal="center"/>
    </xf>
    <xf numFmtId="173" fontId="63" fillId="0" borderId="23" xfId="0" applyNumberFormat="1" applyFont="1" applyFill="1" applyBorder="1" applyAlignment="1"/>
    <xf numFmtId="2" fontId="63" fillId="0" borderId="11" xfId="0" applyNumberFormat="1" applyFont="1" applyFill="1" applyBorder="1" applyAlignment="1">
      <alignment horizontal="right"/>
    </xf>
    <xf numFmtId="176" fontId="94" fillId="39" borderId="24" xfId="0" applyNumberFormat="1" applyFont="1" applyFill="1" applyBorder="1" applyAlignment="1" applyProtection="1">
      <alignment horizontal="center"/>
    </xf>
    <xf numFmtId="3" fontId="59" fillId="30" borderId="19" xfId="154" applyNumberFormat="1" applyFont="1" applyFill="1" applyBorder="1" applyAlignment="1">
      <alignment horizontal="right" indent="1"/>
    </xf>
    <xf numFmtId="3" fontId="60" fillId="30" borderId="24" xfId="154" applyNumberFormat="1" applyFont="1" applyFill="1" applyBorder="1" applyAlignment="1">
      <alignment horizontal="right" indent="1"/>
    </xf>
    <xf numFmtId="3" fontId="59" fillId="0" borderId="19" xfId="154" applyNumberFormat="1" applyFont="1" applyFill="1" applyBorder="1" applyAlignment="1">
      <alignment horizontal="right" indent="1"/>
    </xf>
    <xf numFmtId="3" fontId="59" fillId="0" borderId="24" xfId="154" applyNumberFormat="1" applyFont="1" applyFill="1" applyBorder="1" applyAlignment="1">
      <alignment horizontal="right" indent="1"/>
    </xf>
    <xf numFmtId="3" fontId="60" fillId="39" borderId="19" xfId="154" applyNumberFormat="1" applyFont="1" applyFill="1" applyBorder="1" applyAlignment="1">
      <alignment horizontal="right" indent="1"/>
    </xf>
    <xf numFmtId="3" fontId="60" fillId="39" borderId="24" xfId="154" applyNumberFormat="1" applyFont="1" applyFill="1" applyBorder="1" applyAlignment="1">
      <alignment horizontal="right" indent="1"/>
    </xf>
    <xf numFmtId="3" fontId="59" fillId="0" borderId="20" xfId="154" applyNumberFormat="1" applyFont="1" applyFill="1" applyBorder="1" applyAlignment="1">
      <alignment horizontal="right" indent="1"/>
    </xf>
    <xf numFmtId="3" fontId="59" fillId="0" borderId="0" xfId="154" applyNumberFormat="1" applyFont="1" applyFill="1" applyBorder="1" applyAlignment="1">
      <alignment horizontal="right" indent="1"/>
    </xf>
    <xf numFmtId="3" fontId="59" fillId="0" borderId="9" xfId="154" applyNumberFormat="1" applyFont="1" applyFill="1" applyBorder="1" applyAlignment="1">
      <alignment horizontal="right" indent="1"/>
    </xf>
    <xf numFmtId="0" fontId="102" fillId="26" borderId="0" xfId="131" applyFont="1" applyFill="1" applyBorder="1" applyAlignment="1">
      <alignment horizontal="center" wrapText="1" readingOrder="1"/>
    </xf>
    <xf numFmtId="17" fontId="69" fillId="0" borderId="24" xfId="131" applyNumberFormat="1" applyFont="1" applyFill="1" applyBorder="1" applyAlignment="1">
      <alignment horizontal="center"/>
    </xf>
    <xf numFmtId="17" fontId="69" fillId="0" borderId="23" xfId="131" applyNumberFormat="1" applyFont="1" applyFill="1" applyBorder="1" applyAlignment="1">
      <alignment horizontal="center"/>
    </xf>
    <xf numFmtId="17" fontId="100" fillId="39" borderId="24" xfId="131" applyNumberFormat="1" applyFont="1" applyFill="1" applyBorder="1" applyAlignment="1">
      <alignment horizontal="center"/>
    </xf>
    <xf numFmtId="0" fontId="60" fillId="0" borderId="0" xfId="143" applyFont="1" applyAlignment="1">
      <alignment vertical="center"/>
    </xf>
    <xf numFmtId="0" fontId="60" fillId="0" borderId="0" xfId="143" applyFont="1" applyBorder="1" applyAlignment="1">
      <alignment horizontal="center" vertical="center"/>
    </xf>
    <xf numFmtId="3" fontId="59" fillId="25" borderId="13" xfId="143" applyNumberFormat="1" applyFont="1" applyFill="1" applyBorder="1" applyAlignment="1">
      <alignment horizontal="center" vertical="center"/>
    </xf>
    <xf numFmtId="3" fontId="60" fillId="25" borderId="13" xfId="143" applyNumberFormat="1" applyFont="1" applyFill="1" applyBorder="1" applyAlignment="1">
      <alignment horizontal="center" vertical="center"/>
    </xf>
    <xf numFmtId="3" fontId="60" fillId="0" borderId="30" xfId="143" applyNumberFormat="1" applyFont="1" applyBorder="1" applyAlignment="1">
      <alignment horizontal="center" vertical="center"/>
    </xf>
    <xf numFmtId="0" fontId="60" fillId="0" borderId="0" xfId="143" applyFont="1" applyAlignment="1"/>
    <xf numFmtId="0" fontId="59" fillId="0" borderId="0" xfId="143" applyFont="1" applyBorder="1" applyAlignment="1">
      <alignment horizontal="right"/>
    </xf>
    <xf numFmtId="16" fontId="59" fillId="0" borderId="0" xfId="143" applyNumberFormat="1" applyFont="1" applyBorder="1" applyAlignment="1">
      <alignment horizontal="center" wrapText="1"/>
    </xf>
    <xf numFmtId="0" fontId="60" fillId="0" borderId="0" xfId="143" applyFont="1" applyBorder="1" applyAlignment="1"/>
    <xf numFmtId="0" fontId="59" fillId="0" borderId="0" xfId="143" applyFont="1" applyBorder="1" applyAlignment="1">
      <alignment horizontal="center"/>
    </xf>
    <xf numFmtId="0" fontId="59" fillId="0" borderId="0" xfId="143" applyFont="1" applyBorder="1" applyAlignment="1">
      <alignment horizontal="center" vertical="center"/>
    </xf>
    <xf numFmtId="173" fontId="60" fillId="0" borderId="0" xfId="143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right" vertical="center" wrapText="1"/>
    </xf>
    <xf numFmtId="3" fontId="60" fillId="0" borderId="0" xfId="143" applyNumberFormat="1" applyFont="1" applyBorder="1"/>
    <xf numFmtId="0" fontId="59" fillId="0" borderId="0" xfId="143" applyFont="1" applyBorder="1" applyAlignment="1"/>
    <xf numFmtId="3" fontId="60" fillId="0" borderId="0" xfId="143" applyNumberFormat="1" applyFont="1" applyBorder="1" applyAlignment="1"/>
    <xf numFmtId="3" fontId="60" fillId="0" borderId="0" xfId="0" applyNumberFormat="1" applyFont="1" applyBorder="1" applyAlignment="1">
      <alignment horizontal="right" vertical="center" wrapText="1"/>
    </xf>
    <xf numFmtId="3" fontId="97" fillId="0" borderId="0" xfId="0" applyNumberFormat="1" applyFont="1" applyBorder="1" applyAlignment="1">
      <alignment horizontal="right" vertical="center" wrapText="1"/>
    </xf>
    <xf numFmtId="0" fontId="60" fillId="0" borderId="0" xfId="0" applyFont="1"/>
    <xf numFmtId="0" fontId="60" fillId="0" borderId="0" xfId="0" applyFont="1" applyAlignment="1">
      <alignment horizontal="center"/>
    </xf>
    <xf numFmtId="0" fontId="60" fillId="0" borderId="0" xfId="0" applyFont="1" applyBorder="1" applyAlignment="1">
      <alignment vertical="center"/>
    </xf>
    <xf numFmtId="0" fontId="60" fillId="0" borderId="0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173" fontId="60" fillId="39" borderId="11" xfId="0" applyNumberFormat="1" applyFont="1" applyFill="1" applyBorder="1" applyAlignment="1">
      <alignment horizontal="center"/>
    </xf>
    <xf numFmtId="173" fontId="59" fillId="0" borderId="11" xfId="0" applyNumberFormat="1" applyFont="1" applyFill="1" applyBorder="1" applyAlignment="1">
      <alignment horizontal="center"/>
    </xf>
    <xf numFmtId="3" fontId="66" fillId="39" borderId="19" xfId="0" applyNumberFormat="1" applyFont="1" applyFill="1" applyBorder="1" applyAlignment="1">
      <alignment horizontal="center" wrapText="1"/>
    </xf>
    <xf numFmtId="49" fontId="63" fillId="0" borderId="0" xfId="0" applyNumberFormat="1" applyFont="1"/>
    <xf numFmtId="171" fontId="59" fillId="0" borderId="0" xfId="0" applyNumberFormat="1" applyFont="1"/>
    <xf numFmtId="0" fontId="59" fillId="0" borderId="0" xfId="0" applyFont="1" applyBorder="1"/>
    <xf numFmtId="0" fontId="94" fillId="23" borderId="0" xfId="0" applyFont="1" applyFill="1" applyBorder="1" applyAlignment="1">
      <alignment horizontal="center"/>
    </xf>
    <xf numFmtId="49" fontId="94" fillId="23" borderId="0" xfId="0" applyNumberFormat="1" applyFont="1" applyFill="1" applyBorder="1"/>
    <xf numFmtId="0" fontId="94" fillId="23" borderId="0" xfId="0" applyFont="1" applyFill="1" applyBorder="1" applyAlignment="1">
      <alignment horizontal="centerContinuous"/>
    </xf>
    <xf numFmtId="0" fontId="94" fillId="28" borderId="29" xfId="0" applyFont="1" applyFill="1" applyBorder="1" applyAlignment="1">
      <alignment horizontal="centerContinuous" vertical="center" wrapText="1"/>
    </xf>
    <xf numFmtId="0" fontId="94" fillId="28" borderId="10" xfId="0" applyFont="1" applyFill="1" applyBorder="1" applyAlignment="1">
      <alignment horizontal="centerContinuous" vertical="center" wrapText="1"/>
    </xf>
    <xf numFmtId="0" fontId="94" fillId="28" borderId="19" xfId="0" applyFont="1" applyFill="1" applyBorder="1" applyAlignment="1">
      <alignment horizontal="center" vertical="center"/>
    </xf>
    <xf numFmtId="0" fontId="94" fillId="28" borderId="12" xfId="0" applyFont="1" applyFill="1" applyBorder="1" applyAlignment="1">
      <alignment horizontal="center" vertical="center"/>
    </xf>
    <xf numFmtId="0" fontId="94" fillId="28" borderId="40" xfId="0" applyFont="1" applyFill="1" applyBorder="1" applyAlignment="1">
      <alignment horizontal="center" vertical="center"/>
    </xf>
    <xf numFmtId="0" fontId="94" fillId="28" borderId="41" xfId="0" applyFont="1" applyFill="1" applyBorder="1" applyAlignment="1">
      <alignment horizontal="center" vertical="center"/>
    </xf>
    <xf numFmtId="3" fontId="63" fillId="29" borderId="23" xfId="99" applyNumberFormat="1" applyFont="1" applyFill="1" applyBorder="1" applyAlignment="1">
      <alignment horizontal="right" indent="1"/>
    </xf>
    <xf numFmtId="183" fontId="63" fillId="29" borderId="11" xfId="0" applyNumberFormat="1" applyFont="1" applyFill="1" applyBorder="1" applyAlignment="1">
      <alignment horizontal="right" indent="1"/>
    </xf>
    <xf numFmtId="182" fontId="63" fillId="29" borderId="21" xfId="0" applyNumberFormat="1" applyFont="1" applyFill="1" applyBorder="1"/>
    <xf numFmtId="3" fontId="63" fillId="29" borderId="24" xfId="99" applyNumberFormat="1" applyFont="1" applyFill="1" applyBorder="1" applyAlignment="1">
      <alignment horizontal="right" indent="1"/>
    </xf>
    <xf numFmtId="1" fontId="66" fillId="29" borderId="23" xfId="0" applyNumberFormat="1" applyFont="1" applyFill="1" applyBorder="1" applyAlignment="1" applyProtection="1">
      <alignment horizontal="center"/>
    </xf>
    <xf numFmtId="0" fontId="66" fillId="29" borderId="22" xfId="0" applyFont="1" applyFill="1" applyBorder="1" applyAlignment="1">
      <alignment horizontal="center"/>
    </xf>
    <xf numFmtId="3" fontId="94" fillId="34" borderId="22" xfId="99" applyNumberFormat="1" applyFont="1" applyFill="1" applyBorder="1" applyAlignment="1">
      <alignment horizontal="right" indent="1"/>
    </xf>
    <xf numFmtId="182" fontId="63" fillId="34" borderId="20" xfId="0" applyNumberFormat="1" applyFont="1" applyFill="1" applyBorder="1"/>
    <xf numFmtId="183" fontId="63" fillId="34" borderId="9" xfId="0" applyNumberFormat="1" applyFont="1" applyFill="1" applyBorder="1" applyAlignment="1">
      <alignment horizontal="right" indent="1"/>
    </xf>
    <xf numFmtId="0" fontId="66" fillId="29" borderId="24" xfId="0" applyFont="1" applyFill="1" applyBorder="1" applyAlignment="1">
      <alignment horizontal="center"/>
    </xf>
    <xf numFmtId="1" fontId="66" fillId="29" borderId="24" xfId="0" applyNumberFormat="1" applyFont="1" applyFill="1" applyBorder="1" applyAlignment="1" applyProtection="1">
      <alignment horizontal="center"/>
    </xf>
    <xf numFmtId="176" fontId="63" fillId="0" borderId="24" xfId="0" applyNumberFormat="1" applyFont="1" applyFill="1" applyBorder="1" applyAlignment="1" applyProtection="1">
      <alignment horizontal="center"/>
    </xf>
    <xf numFmtId="3" fontId="63" fillId="0" borderId="24" xfId="99" applyNumberFormat="1" applyFont="1" applyFill="1" applyBorder="1" applyAlignment="1">
      <alignment horizontal="right" indent="1"/>
    </xf>
    <xf numFmtId="182" fontId="63" fillId="0" borderId="19" xfId="0" applyNumberFormat="1" applyFont="1" applyFill="1" applyBorder="1"/>
    <xf numFmtId="3" fontId="63" fillId="0" borderId="23" xfId="99" applyNumberFormat="1" applyFont="1" applyFill="1" applyBorder="1" applyAlignment="1">
      <alignment horizontal="right" indent="1"/>
    </xf>
    <xf numFmtId="182" fontId="63" fillId="0" borderId="21" xfId="0" applyNumberFormat="1" applyFont="1" applyFill="1" applyBorder="1"/>
    <xf numFmtId="183" fontId="63" fillId="0" borderId="11" xfId="0" applyNumberFormat="1" applyFont="1" applyFill="1" applyBorder="1" applyAlignment="1">
      <alignment horizontal="right" indent="1"/>
    </xf>
    <xf numFmtId="3" fontId="94" fillId="39" borderId="23" xfId="99" applyNumberFormat="1" applyFont="1" applyFill="1" applyBorder="1" applyAlignment="1">
      <alignment horizontal="right" indent="1"/>
    </xf>
    <xf numFmtId="182" fontId="94" fillId="39" borderId="21" xfId="0" applyNumberFormat="1" applyFont="1" applyFill="1" applyBorder="1"/>
    <xf numFmtId="183" fontId="94" fillId="39" borderId="11" xfId="0" applyNumberFormat="1" applyFont="1" applyFill="1" applyBorder="1" applyAlignment="1">
      <alignment horizontal="right" indent="1"/>
    </xf>
    <xf numFmtId="0" fontId="66" fillId="39" borderId="22" xfId="0" applyFont="1" applyFill="1" applyBorder="1" applyAlignment="1">
      <alignment horizontal="center"/>
    </xf>
    <xf numFmtId="3" fontId="63" fillId="0" borderId="22" xfId="99" applyNumberFormat="1" applyFont="1" applyFill="1" applyBorder="1" applyAlignment="1">
      <alignment horizontal="right" indent="1"/>
    </xf>
    <xf numFmtId="182" fontId="63" fillId="0" borderId="20" xfId="0" applyNumberFormat="1" applyFont="1" applyFill="1" applyBorder="1"/>
    <xf numFmtId="183" fontId="63" fillId="0" borderId="9" xfId="0" applyNumberFormat="1" applyFont="1" applyFill="1" applyBorder="1" applyAlignment="1">
      <alignment horizontal="right" indent="1"/>
    </xf>
    <xf numFmtId="1" fontId="59" fillId="0" borderId="23" xfId="0" applyNumberFormat="1" applyFont="1" applyFill="1" applyBorder="1" applyAlignment="1" applyProtection="1">
      <alignment horizontal="center"/>
    </xf>
    <xf numFmtId="1" fontId="93" fillId="0" borderId="23" xfId="0" applyNumberFormat="1" applyFont="1" applyFill="1" applyBorder="1" applyAlignment="1" applyProtection="1">
      <alignment horizontal="center"/>
    </xf>
    <xf numFmtId="0" fontId="59" fillId="24" borderId="25" xfId="0" applyFont="1" applyFill="1" applyBorder="1" applyAlignment="1">
      <alignment horizontal="centerContinuous" vertical="center" wrapText="1"/>
    </xf>
    <xf numFmtId="3" fontId="94" fillId="23" borderId="22" xfId="99" applyNumberFormat="1" applyFont="1" applyFill="1" applyBorder="1" applyAlignment="1">
      <alignment horizontal="right" indent="1"/>
    </xf>
    <xf numFmtId="3" fontId="63" fillId="23" borderId="23" xfId="99" applyNumberFormat="1" applyFont="1" applyFill="1" applyBorder="1" applyAlignment="1">
      <alignment horizontal="right" indent="1"/>
    </xf>
    <xf numFmtId="182" fontId="63" fillId="23" borderId="21" xfId="0" applyNumberFormat="1" applyFont="1" applyFill="1" applyBorder="1"/>
    <xf numFmtId="183" fontId="63" fillId="23" borderId="11" xfId="0" applyNumberFormat="1" applyFont="1" applyFill="1" applyBorder="1" applyAlignment="1">
      <alignment horizontal="right" indent="1"/>
    </xf>
    <xf numFmtId="176" fontId="59" fillId="0" borderId="24" xfId="0" applyNumberFormat="1" applyFont="1" applyFill="1" applyBorder="1" applyAlignment="1" applyProtection="1">
      <alignment horizontal="center"/>
    </xf>
    <xf numFmtId="176" fontId="60" fillId="39" borderId="24" xfId="0" applyNumberFormat="1" applyFont="1" applyFill="1" applyBorder="1" applyAlignment="1" applyProtection="1">
      <alignment horizontal="center"/>
    </xf>
    <xf numFmtId="0" fontId="59" fillId="31" borderId="0" xfId="0" applyFont="1" applyFill="1"/>
    <xf numFmtId="181" fontId="119" fillId="0" borderId="0" xfId="153" applyNumberFormat="1" applyFont="1"/>
    <xf numFmtId="0" fontId="60" fillId="0" borderId="0" xfId="153" applyFont="1"/>
    <xf numFmtId="0" fontId="59" fillId="0" borderId="0" xfId="153" applyFont="1"/>
    <xf numFmtId="0" fontId="59" fillId="24" borderId="0" xfId="153" applyFont="1" applyFill="1" applyBorder="1"/>
    <xf numFmtId="0" fontId="120" fillId="0" borderId="0" xfId="153" applyFont="1"/>
    <xf numFmtId="181" fontId="121" fillId="0" borderId="0" xfId="0" applyNumberFormat="1" applyFont="1" applyAlignment="1"/>
    <xf numFmtId="0" fontId="121" fillId="0" borderId="0" xfId="0" applyNumberFormat="1" applyFont="1" applyAlignment="1"/>
    <xf numFmtId="0" fontId="62" fillId="0" borderId="0" xfId="0" applyNumberFormat="1" applyFont="1" applyAlignment="1"/>
    <xf numFmtId="0" fontId="60" fillId="25" borderId="16" xfId="0" applyNumberFormat="1" applyFont="1" applyFill="1" applyBorder="1" applyAlignment="1">
      <alignment horizontal="center" vertical="center"/>
    </xf>
    <xf numFmtId="0" fontId="60" fillId="25" borderId="27" xfId="0" applyNumberFormat="1" applyFont="1" applyFill="1" applyBorder="1" applyAlignment="1">
      <alignment horizontal="center" vertical="center"/>
    </xf>
    <xf numFmtId="181" fontId="88" fillId="0" borderId="0" xfId="0" applyNumberFormat="1" applyFont="1" applyAlignment="1"/>
    <xf numFmtId="0" fontId="59" fillId="0" borderId="16" xfId="0" applyNumberFormat="1" applyFont="1" applyBorder="1" applyAlignment="1">
      <alignment horizontal="left" vertical="center" wrapText="1" indent="1"/>
    </xf>
    <xf numFmtId="3" fontId="59" fillId="0" borderId="16" xfId="0" applyNumberFormat="1" applyFont="1" applyBorder="1" applyAlignment="1">
      <alignment horizontal="right" vertical="center" indent="1"/>
    </xf>
    <xf numFmtId="10" fontId="59" fillId="0" borderId="27" xfId="0" applyNumberFormat="1" applyFont="1" applyBorder="1" applyAlignment="1">
      <alignment horizontal="right" vertical="center" indent="1"/>
    </xf>
    <xf numFmtId="0" fontId="88" fillId="0" borderId="0" xfId="0" applyNumberFormat="1" applyFont="1" applyAlignment="1"/>
    <xf numFmtId="181" fontId="111" fillId="0" borderId="0" xfId="0" applyNumberFormat="1" applyFont="1" applyAlignment="1">
      <alignment vertical="center"/>
    </xf>
    <xf numFmtId="0" fontId="60" fillId="0" borderId="16" xfId="0" applyNumberFormat="1" applyFont="1" applyBorder="1" applyAlignment="1">
      <alignment horizontal="center" vertical="center"/>
    </xf>
    <xf numFmtId="3" fontId="60" fillId="0" borderId="27" xfId="0" applyNumberFormat="1" applyFont="1" applyBorder="1" applyAlignment="1">
      <alignment horizontal="right" vertical="center" indent="1"/>
    </xf>
    <xf numFmtId="10" fontId="60" fillId="0" borderId="27" xfId="0" applyNumberFormat="1" applyFont="1" applyBorder="1" applyAlignment="1">
      <alignment horizontal="right" vertical="center" indent="1"/>
    </xf>
    <xf numFmtId="0" fontId="111" fillId="0" borderId="0" xfId="0" applyNumberFormat="1" applyFont="1" applyAlignment="1">
      <alignment vertical="center"/>
    </xf>
    <xf numFmtId="0" fontId="60" fillId="32" borderId="0" xfId="153" applyFont="1" applyFill="1"/>
    <xf numFmtId="0" fontId="59" fillId="32" borderId="0" xfId="153" applyFont="1" applyFill="1"/>
    <xf numFmtId="0" fontId="59" fillId="32" borderId="0" xfId="153" applyFont="1" applyFill="1" applyBorder="1"/>
    <xf numFmtId="0" fontId="59" fillId="0" borderId="16" xfId="0" applyNumberFormat="1" applyFont="1" applyBorder="1" applyAlignment="1">
      <alignment horizontal="center" vertical="center" wrapText="1"/>
    </xf>
    <xf numFmtId="4" fontId="59" fillId="0" borderId="27" xfId="0" applyNumberFormat="1" applyFont="1" applyBorder="1" applyAlignment="1">
      <alignment horizontal="right" vertical="center" indent="1"/>
    </xf>
    <xf numFmtId="0" fontId="120" fillId="0" borderId="0" xfId="153" applyFont="1" applyBorder="1"/>
    <xf numFmtId="0" fontId="16" fillId="0" borderId="0" xfId="117" applyFont="1"/>
    <xf numFmtId="0" fontId="16" fillId="0" borderId="0" xfId="117" applyFont="1" applyAlignment="1">
      <alignment horizontal="right"/>
    </xf>
    <xf numFmtId="3" fontId="16" fillId="0" borderId="0" xfId="117" applyNumberFormat="1" applyFont="1"/>
    <xf numFmtId="0" fontId="64" fillId="33" borderId="24" xfId="117" applyFont="1" applyFill="1" applyBorder="1" applyAlignment="1">
      <alignment horizontal="center"/>
    </xf>
    <xf numFmtId="0" fontId="64" fillId="33" borderId="19" xfId="117" applyFont="1" applyFill="1" applyBorder="1" applyAlignment="1">
      <alignment horizontal="right" vertical="center"/>
    </xf>
    <xf numFmtId="0" fontId="64" fillId="33" borderId="13" xfId="117" applyFont="1" applyFill="1" applyBorder="1" applyAlignment="1">
      <alignment vertical="center"/>
    </xf>
    <xf numFmtId="3" fontId="64" fillId="33" borderId="24" xfId="117" applyNumberFormat="1" applyFont="1" applyFill="1" applyBorder="1" applyAlignment="1">
      <alignment horizontal="right" vertical="center" indent="1"/>
    </xf>
    <xf numFmtId="10" fontId="64" fillId="33" borderId="24" xfId="117" applyNumberFormat="1" applyFont="1" applyFill="1" applyBorder="1" applyAlignment="1">
      <alignment horizontal="right" vertical="center" indent="1"/>
    </xf>
    <xf numFmtId="0" fontId="101" fillId="0" borderId="0" xfId="117" applyFont="1"/>
    <xf numFmtId="0" fontId="64" fillId="0" borderId="0" xfId="117" applyFont="1" applyAlignment="1">
      <alignment horizontal="right"/>
    </xf>
    <xf numFmtId="0" fontId="64" fillId="0" borderId="0" xfId="117" applyFont="1"/>
    <xf numFmtId="3" fontId="64" fillId="0" borderId="0" xfId="117" applyNumberFormat="1" applyFont="1"/>
    <xf numFmtId="0" fontId="94" fillId="0" borderId="0" xfId="143" applyFont="1"/>
    <xf numFmtId="0" fontId="63" fillId="0" borderId="0" xfId="143" applyFont="1"/>
    <xf numFmtId="171" fontId="59" fillId="0" borderId="0" xfId="143" applyNumberFormat="1" applyFont="1"/>
    <xf numFmtId="171" fontId="59" fillId="0" borderId="0" xfId="143" applyNumberFormat="1" applyFont="1" applyBorder="1"/>
    <xf numFmtId="0" fontId="94" fillId="28" borderId="29" xfId="143" applyFont="1" applyFill="1" applyBorder="1" applyAlignment="1">
      <alignment horizontal="centerContinuous" vertical="center" wrapText="1"/>
    </xf>
    <xf numFmtId="0" fontId="94" fillId="28" borderId="10" xfId="143" applyFont="1" applyFill="1" applyBorder="1" applyAlignment="1">
      <alignment horizontal="centerContinuous" vertical="center" wrapText="1"/>
    </xf>
    <xf numFmtId="0" fontId="94" fillId="28" borderId="19" xfId="143" applyFont="1" applyFill="1" applyBorder="1" applyAlignment="1">
      <alignment horizontal="center" vertical="center"/>
    </xf>
    <xf numFmtId="0" fontId="94" fillId="28" borderId="12" xfId="143" applyFont="1" applyFill="1" applyBorder="1" applyAlignment="1">
      <alignment horizontal="center" vertical="center"/>
    </xf>
    <xf numFmtId="0" fontId="94" fillId="28" borderId="40" xfId="143" applyFont="1" applyFill="1" applyBorder="1" applyAlignment="1">
      <alignment horizontal="center" vertical="center"/>
    </xf>
    <xf numFmtId="0" fontId="94" fillId="28" borderId="41" xfId="143" applyFont="1" applyFill="1" applyBorder="1" applyAlignment="1">
      <alignment horizontal="center" vertical="center"/>
    </xf>
    <xf numFmtId="182" fontId="63" fillId="29" borderId="21" xfId="143" applyNumberFormat="1" applyFont="1" applyFill="1" applyBorder="1"/>
    <xf numFmtId="183" fontId="63" fillId="29" borderId="11" xfId="143" applyNumberFormat="1" applyFont="1" applyFill="1" applyBorder="1" applyAlignment="1">
      <alignment horizontal="right" indent="1"/>
    </xf>
    <xf numFmtId="182" fontId="63" fillId="34" borderId="20" xfId="143" applyNumberFormat="1" applyFont="1" applyFill="1" applyBorder="1"/>
    <xf numFmtId="183" fontId="63" fillId="34" borderId="9" xfId="143" applyNumberFormat="1" applyFont="1" applyFill="1" applyBorder="1" applyAlignment="1">
      <alignment horizontal="right" indent="1"/>
    </xf>
    <xf numFmtId="0" fontId="66" fillId="29" borderId="24" xfId="143" applyFont="1" applyFill="1" applyBorder="1" applyAlignment="1">
      <alignment horizontal="center"/>
    </xf>
    <xf numFmtId="3" fontId="63" fillId="30" borderId="23" xfId="99" applyNumberFormat="1" applyFont="1" applyFill="1" applyBorder="1" applyAlignment="1">
      <alignment horizontal="right" indent="1"/>
    </xf>
    <xf numFmtId="182" fontId="63" fillId="30" borderId="21" xfId="143" applyNumberFormat="1" applyFont="1" applyFill="1" applyBorder="1"/>
    <xf numFmtId="183" fontId="63" fillId="30" borderId="11" xfId="143" applyNumberFormat="1" applyFont="1" applyFill="1" applyBorder="1" applyAlignment="1">
      <alignment horizontal="right" indent="1"/>
    </xf>
    <xf numFmtId="1" fontId="59" fillId="0" borderId="24" xfId="143" applyNumberFormat="1" applyFont="1" applyFill="1" applyBorder="1" applyAlignment="1" applyProtection="1">
      <alignment horizontal="center"/>
    </xf>
    <xf numFmtId="182" fontId="63" fillId="0" borderId="19" xfId="143" applyNumberFormat="1" applyFont="1" applyFill="1" applyBorder="1"/>
    <xf numFmtId="182" fontId="63" fillId="0" borderId="21" xfId="143" applyNumberFormat="1" applyFont="1" applyFill="1" applyBorder="1"/>
    <xf numFmtId="183" fontId="63" fillId="0" borderId="11" xfId="143" applyNumberFormat="1" applyFont="1" applyFill="1" applyBorder="1" applyAlignment="1">
      <alignment horizontal="right" indent="1"/>
    </xf>
    <xf numFmtId="182" fontId="94" fillId="39" borderId="21" xfId="143" applyNumberFormat="1" applyFont="1" applyFill="1" applyBorder="1"/>
    <xf numFmtId="183" fontId="94" fillId="39" borderId="11" xfId="143" applyNumberFormat="1" applyFont="1" applyFill="1" applyBorder="1" applyAlignment="1">
      <alignment horizontal="right" indent="1"/>
    </xf>
    <xf numFmtId="182" fontId="63" fillId="0" borderId="20" xfId="143" applyNumberFormat="1" applyFont="1" applyFill="1" applyBorder="1"/>
    <xf numFmtId="183" fontId="63" fillId="0" borderId="9" xfId="143" applyNumberFormat="1" applyFont="1" applyFill="1" applyBorder="1" applyAlignment="1">
      <alignment horizontal="right" indent="1"/>
    </xf>
    <xf numFmtId="1" fontId="60" fillId="39" borderId="23" xfId="143" applyNumberFormat="1" applyFont="1" applyFill="1" applyBorder="1" applyAlignment="1" applyProtection="1">
      <alignment horizontal="center"/>
    </xf>
    <xf numFmtId="1" fontId="59" fillId="0" borderId="23" xfId="143" applyNumberFormat="1" applyFont="1" applyFill="1" applyBorder="1" applyAlignment="1" applyProtection="1">
      <alignment horizontal="center"/>
    </xf>
    <xf numFmtId="0" fontId="59" fillId="31" borderId="0" xfId="143" applyFont="1" applyFill="1"/>
    <xf numFmtId="0" fontId="119" fillId="0" borderId="0" xfId="153" applyFont="1"/>
    <xf numFmtId="3" fontId="88" fillId="0" borderId="0" xfId="0" applyNumberFormat="1" applyFont="1" applyAlignment="1"/>
    <xf numFmtId="0" fontId="119" fillId="0" borderId="0" xfId="153" applyFont="1" applyBorder="1"/>
    <xf numFmtId="0" fontId="59" fillId="0" borderId="39" xfId="0" applyNumberFormat="1" applyFont="1" applyBorder="1" applyAlignment="1">
      <alignment horizontal="left"/>
    </xf>
    <xf numFmtId="0" fontId="59" fillId="0" borderId="0" xfId="153" applyFont="1" applyBorder="1"/>
    <xf numFmtId="3" fontId="94" fillId="23" borderId="0" xfId="0" applyNumberFormat="1" applyFont="1" applyFill="1" applyBorder="1"/>
    <xf numFmtId="0" fontId="117" fillId="23" borderId="0" xfId="0" applyFont="1" applyFill="1" applyBorder="1" applyAlignment="1">
      <alignment horizontal="centerContinuous"/>
    </xf>
    <xf numFmtId="3" fontId="82" fillId="0" borderId="23" xfId="99" applyNumberFormat="1" applyFont="1" applyFill="1" applyBorder="1" applyAlignment="1">
      <alignment horizontal="right" indent="1"/>
    </xf>
    <xf numFmtId="179" fontId="59" fillId="0" borderId="0" xfId="143" applyNumberFormat="1" applyFont="1"/>
    <xf numFmtId="0" fontId="122" fillId="0" borderId="0" xfId="143" applyFont="1"/>
    <xf numFmtId="170" fontId="59" fillId="0" borderId="0" xfId="143" applyNumberFormat="1" applyFont="1"/>
    <xf numFmtId="175" fontId="60" fillId="25" borderId="24" xfId="143" applyNumberFormat="1" applyFont="1" applyFill="1" applyBorder="1" applyAlignment="1">
      <alignment horizontal="centerContinuous" vertical="center" wrapText="1"/>
    </xf>
    <xf numFmtId="0" fontId="60" fillId="25" borderId="24" xfId="143" applyFont="1" applyFill="1" applyBorder="1" applyAlignment="1">
      <alignment horizontal="centerContinuous" vertical="center" wrapText="1"/>
    </xf>
    <xf numFmtId="175" fontId="60" fillId="25" borderId="19" xfId="143" applyNumberFormat="1" applyFont="1" applyFill="1" applyBorder="1" applyAlignment="1">
      <alignment horizontal="center" vertical="center" wrapText="1"/>
    </xf>
    <xf numFmtId="172" fontId="60" fillId="25" borderId="12" xfId="143" applyNumberFormat="1" applyFont="1" applyFill="1" applyBorder="1" applyAlignment="1">
      <alignment horizontal="center" vertical="center" wrapText="1"/>
    </xf>
    <xf numFmtId="172" fontId="60" fillId="25" borderId="19" xfId="143" applyNumberFormat="1" applyFont="1" applyFill="1" applyBorder="1" applyAlignment="1">
      <alignment horizontal="center" vertical="center" wrapText="1"/>
    </xf>
    <xf numFmtId="49" fontId="60" fillId="24" borderId="28" xfId="143" applyNumberFormat="1" applyFont="1" applyFill="1" applyBorder="1" applyAlignment="1">
      <alignment horizontal="left" indent="1"/>
    </xf>
    <xf numFmtId="49" fontId="59" fillId="24" borderId="22" xfId="143" applyNumberFormat="1" applyFont="1" applyFill="1" applyBorder="1" applyAlignment="1">
      <alignment horizontal="left" indent="1"/>
    </xf>
    <xf numFmtId="49" fontId="59" fillId="24" borderId="23" xfId="143" applyNumberFormat="1" applyFont="1" applyFill="1" applyBorder="1" applyAlignment="1">
      <alignment horizontal="left" indent="1"/>
    </xf>
    <xf numFmtId="10" fontId="59" fillId="0" borderId="0" xfId="143" applyNumberFormat="1" applyFont="1"/>
    <xf numFmtId="49" fontId="59" fillId="24" borderId="43" xfId="143" applyNumberFormat="1" applyFont="1" applyFill="1" applyBorder="1" applyAlignment="1">
      <alignment horizontal="left" indent="1"/>
    </xf>
    <xf numFmtId="49" fontId="60" fillId="24" borderId="44" xfId="143" applyNumberFormat="1" applyFont="1" applyFill="1" applyBorder="1" applyAlignment="1">
      <alignment horizontal="left" indent="1"/>
    </xf>
    <xf numFmtId="49" fontId="60" fillId="24" borderId="49" xfId="143" applyNumberFormat="1" applyFont="1" applyFill="1" applyBorder="1" applyAlignment="1">
      <alignment horizontal="left" indent="1"/>
    </xf>
    <xf numFmtId="49" fontId="59" fillId="24" borderId="21" xfId="143" applyNumberFormat="1" applyFont="1" applyFill="1" applyBorder="1" applyAlignment="1">
      <alignment horizontal="left" indent="1"/>
    </xf>
    <xf numFmtId="0" fontId="60" fillId="32" borderId="19" xfId="143" applyFont="1" applyFill="1" applyBorder="1" applyAlignment="1">
      <alignment horizontal="center"/>
    </xf>
    <xf numFmtId="179" fontId="60" fillId="0" borderId="28" xfId="143" applyNumberFormat="1" applyFont="1" applyBorder="1" applyAlignment="1">
      <alignment horizontal="right"/>
    </xf>
    <xf numFmtId="179" fontId="60" fillId="0" borderId="20" xfId="143" applyNumberFormat="1" applyFont="1" applyBorder="1" applyAlignment="1">
      <alignment horizontal="right"/>
    </xf>
    <xf numFmtId="10" fontId="60" fillId="0" borderId="9" xfId="143" applyNumberFormat="1" applyFont="1" applyBorder="1" applyAlignment="1">
      <alignment horizontal="right"/>
    </xf>
    <xf numFmtId="179" fontId="59" fillId="0" borderId="22" xfId="143" applyNumberFormat="1" applyFont="1" applyBorder="1" applyAlignment="1">
      <alignment horizontal="right"/>
    </xf>
    <xf numFmtId="179" fontId="59" fillId="0" borderId="20" xfId="143" applyNumberFormat="1" applyFont="1" applyBorder="1" applyAlignment="1">
      <alignment horizontal="right"/>
    </xf>
    <xf numFmtId="10" fontId="59" fillId="0" borderId="9" xfId="143" applyNumberFormat="1" applyFont="1" applyBorder="1" applyAlignment="1">
      <alignment horizontal="right"/>
    </xf>
    <xf numFmtId="10" fontId="59" fillId="0" borderId="11" xfId="143" applyNumberFormat="1" applyFont="1" applyBorder="1" applyAlignment="1">
      <alignment horizontal="right"/>
    </xf>
    <xf numFmtId="179" fontId="60" fillId="0" borderId="29" xfId="143" applyNumberFormat="1" applyFont="1" applyBorder="1" applyAlignment="1">
      <alignment horizontal="right"/>
    </xf>
    <xf numFmtId="10" fontId="60" fillId="0" borderId="10" xfId="143" applyNumberFormat="1" applyFont="1" applyBorder="1" applyAlignment="1">
      <alignment horizontal="right"/>
    </xf>
    <xf numFmtId="179" fontId="59" fillId="0" borderId="43" xfId="143" applyNumberFormat="1" applyFont="1" applyBorder="1" applyAlignment="1">
      <alignment horizontal="right"/>
    </xf>
    <xf numFmtId="179" fontId="60" fillId="0" borderId="44" xfId="143" applyNumberFormat="1" applyFont="1" applyBorder="1" applyAlignment="1">
      <alignment horizontal="right"/>
    </xf>
    <xf numFmtId="179" fontId="60" fillId="0" borderId="45" xfId="143" applyNumberFormat="1" applyFont="1" applyBorder="1" applyAlignment="1">
      <alignment horizontal="right"/>
    </xf>
    <xf numFmtId="10" fontId="60" fillId="0" borderId="46" xfId="143" applyNumberFormat="1" applyFont="1" applyBorder="1" applyAlignment="1">
      <alignment horizontal="right"/>
    </xf>
    <xf numFmtId="179" fontId="59" fillId="0" borderId="47" xfId="143" applyNumberFormat="1" applyFont="1" applyBorder="1" applyAlignment="1">
      <alignment horizontal="right"/>
    </xf>
    <xf numFmtId="10" fontId="59" fillId="0" borderId="48" xfId="143" applyNumberFormat="1" applyFont="1" applyBorder="1" applyAlignment="1">
      <alignment horizontal="right"/>
    </xf>
    <xf numFmtId="179" fontId="60" fillId="0" borderId="49" xfId="143" applyNumberFormat="1" applyFont="1" applyBorder="1" applyAlignment="1">
      <alignment horizontal="right"/>
    </xf>
    <xf numFmtId="179" fontId="60" fillId="0" borderId="47" xfId="143" applyNumberFormat="1" applyFont="1" applyBorder="1" applyAlignment="1">
      <alignment horizontal="right"/>
    </xf>
    <xf numFmtId="10" fontId="60" fillId="0" borderId="48" xfId="143" applyNumberFormat="1" applyFont="1" applyBorder="1" applyAlignment="1">
      <alignment horizontal="right"/>
    </xf>
    <xf numFmtId="10" fontId="60" fillId="0" borderId="50" xfId="143" applyNumberFormat="1" applyFont="1" applyBorder="1" applyAlignment="1">
      <alignment horizontal="right"/>
    </xf>
    <xf numFmtId="179" fontId="60" fillId="0" borderId="51" xfId="143" applyNumberFormat="1" applyFont="1" applyBorder="1" applyAlignment="1">
      <alignment horizontal="right"/>
    </xf>
    <xf numFmtId="179" fontId="59" fillId="0" borderId="0" xfId="143" applyNumberFormat="1" applyFont="1" applyBorder="1" applyAlignment="1">
      <alignment horizontal="right"/>
    </xf>
    <xf numFmtId="179" fontId="59" fillId="0" borderId="23" xfId="143" applyNumberFormat="1" applyFont="1" applyBorder="1" applyAlignment="1">
      <alignment horizontal="right"/>
    </xf>
    <xf numFmtId="10" fontId="59" fillId="0" borderId="52" xfId="143" applyNumberFormat="1" applyFont="1" applyBorder="1" applyAlignment="1">
      <alignment horizontal="right"/>
    </xf>
    <xf numFmtId="179" fontId="59" fillId="0" borderId="52" xfId="143" applyNumberFormat="1" applyFont="1" applyBorder="1" applyAlignment="1">
      <alignment horizontal="right"/>
    </xf>
    <xf numFmtId="179" fontId="60" fillId="32" borderId="47" xfId="143" applyNumberFormat="1" applyFont="1" applyFill="1" applyBorder="1" applyAlignment="1">
      <alignment horizontal="right"/>
    </xf>
    <xf numFmtId="10" fontId="60" fillId="32" borderId="48" xfId="143" applyNumberFormat="1" applyFont="1" applyFill="1" applyBorder="1" applyAlignment="1">
      <alignment horizontal="right"/>
    </xf>
    <xf numFmtId="3" fontId="60" fillId="0" borderId="0" xfId="0" applyNumberFormat="1" applyFont="1" applyBorder="1"/>
    <xf numFmtId="3" fontId="59" fillId="0" borderId="20" xfId="0" applyNumberFormat="1" applyFont="1" applyBorder="1"/>
    <xf numFmtId="3" fontId="59" fillId="0" borderId="0" xfId="0" applyNumberFormat="1" applyFont="1" applyBorder="1"/>
    <xf numFmtId="3" fontId="59" fillId="0" borderId="10" xfId="0" applyNumberFormat="1" applyFont="1" applyBorder="1"/>
    <xf numFmtId="3" fontId="60" fillId="25" borderId="13" xfId="0" applyNumberFormat="1" applyFont="1" applyFill="1" applyBorder="1"/>
    <xf numFmtId="3" fontId="60" fillId="25" borderId="12" xfId="0" applyNumberFormat="1" applyFont="1" applyFill="1" applyBorder="1"/>
    <xf numFmtId="3" fontId="59" fillId="0" borderId="0" xfId="0" applyNumberFormat="1" applyFont="1" applyAlignment="1">
      <alignment horizontal="centerContinuous"/>
    </xf>
    <xf numFmtId="0" fontId="61" fillId="24" borderId="0" xfId="0" applyFont="1" applyFill="1" applyBorder="1" applyAlignment="1">
      <alignment horizontal="centerContinuous" vertical="center"/>
    </xf>
    <xf numFmtId="0" fontId="60" fillId="24" borderId="0" xfId="0" applyFont="1" applyFill="1" applyBorder="1" applyAlignment="1">
      <alignment horizontal="centerContinuous" vertical="center"/>
    </xf>
    <xf numFmtId="168" fontId="60" fillId="24" borderId="0" xfId="0" applyNumberFormat="1" applyFont="1" applyFill="1" applyBorder="1" applyAlignment="1">
      <alignment horizontal="centerContinuous" vertical="center"/>
    </xf>
    <xf numFmtId="178" fontId="117" fillId="24" borderId="0" xfId="0" applyNumberFormat="1" applyFont="1" applyFill="1" applyBorder="1" applyAlignment="1">
      <alignment horizontal="centerContinuous" vertical="center"/>
    </xf>
    <xf numFmtId="0" fontId="59" fillId="0" borderId="9" xfId="0" applyFont="1" applyBorder="1"/>
    <xf numFmtId="3" fontId="60" fillId="0" borderId="0" xfId="0" applyNumberFormat="1" applyFont="1" applyBorder="1" applyAlignment="1">
      <alignment horizontal="centerContinuous"/>
    </xf>
    <xf numFmtId="0" fontId="60" fillId="0" borderId="0" xfId="0" applyFont="1" applyBorder="1" applyAlignment="1">
      <alignment horizontal="centerContinuous"/>
    </xf>
    <xf numFmtId="3" fontId="59" fillId="0" borderId="20" xfId="0" applyNumberFormat="1" applyFont="1" applyBorder="1" applyAlignment="1"/>
    <xf numFmtId="3" fontId="59" fillId="0" borderId="20" xfId="0" applyNumberFormat="1" applyFont="1" applyBorder="1" applyAlignment="1">
      <alignment horizontal="right" indent="1"/>
    </xf>
    <xf numFmtId="0" fontId="60" fillId="0" borderId="0" xfId="143" applyFont="1" applyBorder="1" applyAlignment="1">
      <alignment horizontal="center"/>
    </xf>
    <xf numFmtId="0" fontId="16" fillId="31" borderId="0" xfId="131" applyFont="1" applyFill="1" applyBorder="1"/>
    <xf numFmtId="3" fontId="60" fillId="25" borderId="19" xfId="154" applyNumberFormat="1" applyFont="1" applyFill="1" applyBorder="1" applyAlignment="1">
      <alignment vertical="center"/>
    </xf>
    <xf numFmtId="3" fontId="74" fillId="25" borderId="19" xfId="154" applyNumberFormat="1" applyFont="1" applyFill="1" applyBorder="1" applyAlignment="1"/>
    <xf numFmtId="0" fontId="123" fillId="31" borderId="0" xfId="0" applyFont="1" applyFill="1"/>
    <xf numFmtId="0" fontId="21" fillId="31" borderId="0" xfId="143" applyFill="1"/>
    <xf numFmtId="0" fontId="59" fillId="31" borderId="0" xfId="139" applyFont="1" applyFill="1"/>
    <xf numFmtId="0" fontId="84" fillId="31" borderId="0" xfId="139" applyFont="1" applyFill="1"/>
    <xf numFmtId="3" fontId="59" fillId="31" borderId="0" xfId="139" applyNumberFormat="1" applyFont="1" applyFill="1"/>
    <xf numFmtId="10" fontId="59" fillId="31" borderId="0" xfId="139" applyNumberFormat="1" applyFont="1" applyFill="1"/>
    <xf numFmtId="10" fontId="59" fillId="31" borderId="0" xfId="185" applyNumberFormat="1" applyFont="1" applyFill="1"/>
    <xf numFmtId="0" fontId="65" fillId="31" borderId="0" xfId="131" applyFont="1" applyFill="1" applyBorder="1"/>
    <xf numFmtId="0" fontId="59" fillId="31" borderId="0" xfId="141" applyFont="1" applyFill="1" applyBorder="1"/>
    <xf numFmtId="0" fontId="59" fillId="31" borderId="0" xfId="0" applyFont="1" applyFill="1" applyBorder="1"/>
    <xf numFmtId="0" fontId="94" fillId="25" borderId="24" xfId="0" applyFont="1" applyFill="1" applyBorder="1" applyAlignment="1">
      <alignment horizontal="center" vertical="center"/>
    </xf>
    <xf numFmtId="0" fontId="112" fillId="25" borderId="30" xfId="0" applyFont="1" applyFill="1" applyBorder="1" applyAlignment="1">
      <alignment horizontal="centerContinuous" vertical="center" wrapText="1"/>
    </xf>
    <xf numFmtId="0" fontId="112" fillId="25" borderId="30" xfId="0" applyFont="1" applyFill="1" applyBorder="1" applyAlignment="1">
      <alignment horizontal="centerContinuous" vertical="top" wrapText="1"/>
    </xf>
    <xf numFmtId="0" fontId="59" fillId="0" borderId="0" xfId="143" applyNumberFormat="1" applyFont="1" applyBorder="1" applyAlignment="1">
      <alignment horizontal="center"/>
    </xf>
    <xf numFmtId="173" fontId="59" fillId="0" borderId="0" xfId="143" applyNumberFormat="1" applyFont="1" applyBorder="1" applyAlignment="1">
      <alignment horizontal="right"/>
    </xf>
    <xf numFmtId="3" fontId="60" fillId="27" borderId="0" xfId="143" applyNumberFormat="1" applyFont="1" applyFill="1" applyBorder="1" applyAlignment="1">
      <alignment horizontal="right" indent="1"/>
    </xf>
    <xf numFmtId="173" fontId="59" fillId="24" borderId="0" xfId="143" applyNumberFormat="1" applyFont="1" applyFill="1" applyBorder="1" applyAlignment="1">
      <alignment horizontal="right"/>
    </xf>
    <xf numFmtId="173" fontId="59" fillId="24" borderId="0" xfId="143" applyNumberFormat="1" applyFont="1" applyFill="1" applyBorder="1" applyAlignment="1">
      <alignment horizontal="center"/>
    </xf>
    <xf numFmtId="173" fontId="59" fillId="0" borderId="0" xfId="143" applyNumberFormat="1" applyFont="1" applyBorder="1" applyAlignment="1">
      <alignment horizontal="center"/>
    </xf>
    <xf numFmtId="0" fontId="60" fillId="0" borderId="0" xfId="143" applyFont="1" applyBorder="1" applyAlignment="1">
      <alignment horizontal="right" indent="1"/>
    </xf>
    <xf numFmtId="16" fontId="60" fillId="0" borderId="0" xfId="143" applyNumberFormat="1" applyFont="1" applyBorder="1" applyAlignment="1">
      <alignment horizontal="center" wrapText="1"/>
    </xf>
    <xf numFmtId="173" fontId="60" fillId="0" borderId="0" xfId="143" applyNumberFormat="1" applyFont="1" applyBorder="1" applyAlignment="1">
      <alignment horizontal="right"/>
    </xf>
    <xf numFmtId="173" fontId="60" fillId="24" borderId="0" xfId="143" applyNumberFormat="1" applyFont="1" applyFill="1" applyBorder="1" applyAlignment="1">
      <alignment horizontal="center"/>
    </xf>
    <xf numFmtId="173" fontId="60" fillId="24" borderId="0" xfId="143" applyNumberFormat="1" applyFont="1" applyFill="1" applyBorder="1" applyAlignment="1">
      <alignment horizontal="right"/>
    </xf>
    <xf numFmtId="0" fontId="60" fillId="0" borderId="0" xfId="143" applyFont="1" applyBorder="1" applyAlignment="1">
      <alignment vertical="center"/>
    </xf>
    <xf numFmtId="173" fontId="60" fillId="0" borderId="0" xfId="143" applyNumberFormat="1" applyFont="1" applyBorder="1"/>
    <xf numFmtId="0" fontId="60" fillId="31" borderId="0" xfId="0" applyFont="1" applyFill="1" applyAlignment="1"/>
    <xf numFmtId="0" fontId="60" fillId="31" borderId="0" xfId="0" applyFont="1" applyFill="1" applyAlignment="1">
      <alignment horizontal="center" vertical="center"/>
    </xf>
    <xf numFmtId="0" fontId="60" fillId="31" borderId="0" xfId="0" applyFont="1" applyFill="1" applyBorder="1" applyAlignment="1">
      <alignment horizontal="center" vertical="center"/>
    </xf>
    <xf numFmtId="171" fontId="59" fillId="31" borderId="0" xfId="0" applyNumberFormat="1" applyFont="1" applyFill="1" applyBorder="1"/>
    <xf numFmtId="0" fontId="124" fillId="31" borderId="0" xfId="117" applyFont="1" applyFill="1" applyBorder="1"/>
    <xf numFmtId="0" fontId="125" fillId="31" borderId="0" xfId="184" applyFont="1" applyFill="1" applyBorder="1"/>
    <xf numFmtId="17" fontId="124" fillId="31" borderId="0" xfId="117" applyNumberFormat="1" applyFont="1" applyFill="1" applyBorder="1" applyAlignment="1">
      <alignment horizontal="center" wrapText="1"/>
    </xf>
    <xf numFmtId="10" fontId="124" fillId="31" borderId="0" xfId="117" applyNumberFormat="1" applyFont="1" applyFill="1" applyBorder="1" applyAlignment="1">
      <alignment horizontal="right" indent="1"/>
    </xf>
    <xf numFmtId="3" fontId="124" fillId="31" borderId="0" xfId="117" applyNumberFormat="1" applyFont="1" applyFill="1" applyBorder="1"/>
    <xf numFmtId="10" fontId="124" fillId="31" borderId="0" xfId="117" applyNumberFormat="1" applyFont="1" applyFill="1" applyBorder="1"/>
    <xf numFmtId="0" fontId="124" fillId="31" borderId="20" xfId="117" applyFont="1" applyFill="1" applyBorder="1"/>
    <xf numFmtId="3" fontId="124" fillId="31" borderId="20" xfId="117" applyNumberFormat="1" applyFont="1" applyFill="1" applyBorder="1"/>
    <xf numFmtId="0" fontId="59" fillId="31" borderId="0" xfId="143" applyFont="1" applyFill="1" applyBorder="1"/>
    <xf numFmtId="0" fontId="123" fillId="31" borderId="0" xfId="143" applyFont="1" applyFill="1" applyBorder="1"/>
    <xf numFmtId="0" fontId="0" fillId="0" borderId="0" xfId="0" applyBorder="1"/>
    <xf numFmtId="0" fontId="121" fillId="0" borderId="0" xfId="0" applyNumberFormat="1" applyFont="1" applyBorder="1" applyAlignment="1"/>
    <xf numFmtId="181" fontId="88" fillId="0" borderId="0" xfId="0" applyNumberFormat="1" applyFont="1" applyBorder="1" applyAlignment="1"/>
    <xf numFmtId="0" fontId="111" fillId="0" borderId="0" xfId="0" applyNumberFormat="1" applyFont="1" applyBorder="1" applyAlignment="1">
      <alignment vertical="center"/>
    </xf>
    <xf numFmtId="0" fontId="124" fillId="0" borderId="0" xfId="191" applyFont="1" applyFill="1"/>
    <xf numFmtId="0" fontId="127" fillId="0" borderId="22" xfId="181" applyFont="1" applyFill="1" applyBorder="1" applyAlignment="1">
      <alignment horizontal="center" vertical="center" wrapText="1"/>
    </xf>
    <xf numFmtId="0" fontId="74" fillId="0" borderId="22" xfId="181" applyFont="1" applyFill="1" applyBorder="1" applyAlignment="1">
      <alignment horizontal="center" vertical="center" wrapText="1"/>
    </xf>
    <xf numFmtId="0" fontId="60" fillId="0" borderId="22" xfId="181" applyFont="1" applyFill="1" applyBorder="1" applyAlignment="1">
      <alignment horizontal="center" vertical="center" wrapText="1"/>
    </xf>
    <xf numFmtId="185" fontId="74" fillId="32" borderId="55" xfId="192" applyNumberFormat="1" applyFont="1" applyFill="1" applyBorder="1" applyAlignment="1">
      <alignment vertical="center"/>
    </xf>
    <xf numFmtId="185" fontId="74" fillId="32" borderId="56" xfId="192" applyNumberFormat="1" applyFont="1" applyFill="1" applyBorder="1" applyAlignment="1">
      <alignment vertical="center"/>
    </xf>
    <xf numFmtId="185" fontId="65" fillId="0" borderId="22" xfId="192" applyNumberFormat="1" applyFont="1" applyFill="1" applyBorder="1" applyAlignment="1">
      <alignment vertical="center"/>
    </xf>
    <xf numFmtId="0" fontId="69" fillId="0" borderId="57" xfId="190" applyFont="1" applyBorder="1" applyAlignment="1">
      <alignment vertical="center"/>
    </xf>
    <xf numFmtId="0" fontId="69" fillId="0" borderId="58" xfId="190" applyFont="1" applyBorder="1" applyAlignment="1">
      <alignment vertical="center"/>
    </xf>
    <xf numFmtId="185" fontId="128" fillId="0" borderId="59" xfId="192" applyNumberFormat="1" applyFont="1" applyBorder="1" applyAlignment="1">
      <alignment vertical="center"/>
    </xf>
    <xf numFmtId="185" fontId="128" fillId="0" borderId="26" xfId="192" applyNumberFormat="1" applyFont="1" applyBorder="1" applyAlignment="1">
      <alignment vertical="center"/>
    </xf>
    <xf numFmtId="0" fontId="69" fillId="0" borderId="60" xfId="190" applyFont="1" applyBorder="1" applyAlignment="1">
      <alignment vertical="center"/>
    </xf>
    <xf numFmtId="0" fontId="69" fillId="0" borderId="61" xfId="190" applyFont="1" applyBorder="1" applyAlignment="1">
      <alignment vertical="center"/>
    </xf>
    <xf numFmtId="185" fontId="128" fillId="0" borderId="62" xfId="192" applyNumberFormat="1" applyFont="1" applyBorder="1" applyAlignment="1">
      <alignment vertical="center"/>
    </xf>
    <xf numFmtId="0" fontId="69" fillId="0" borderId="63" xfId="190" applyFont="1" applyBorder="1" applyAlignment="1">
      <alignment vertical="center"/>
    </xf>
    <xf numFmtId="0" fontId="69" fillId="0" borderId="64" xfId="190" applyFont="1" applyBorder="1" applyAlignment="1">
      <alignment vertical="center"/>
    </xf>
    <xf numFmtId="0" fontId="124" fillId="0" borderId="0" xfId="191" applyFont="1" applyFill="1" applyBorder="1"/>
    <xf numFmtId="0" fontId="69" fillId="0" borderId="65" xfId="190" applyFont="1" applyBorder="1" applyAlignment="1">
      <alignment vertical="center"/>
    </xf>
    <xf numFmtId="0" fontId="69" fillId="0" borderId="55" xfId="190" applyFont="1" applyBorder="1" applyAlignment="1">
      <alignment vertical="center"/>
    </xf>
    <xf numFmtId="185" fontId="104" fillId="0" borderId="22" xfId="192" applyNumberFormat="1" applyFont="1" applyFill="1" applyBorder="1" applyAlignment="1">
      <alignment vertical="center"/>
    </xf>
    <xf numFmtId="0" fontId="15" fillId="0" borderId="0" xfId="191" applyFont="1" applyFill="1" applyBorder="1"/>
    <xf numFmtId="0" fontId="15" fillId="0" borderId="0" xfId="191" applyFont="1"/>
    <xf numFmtId="185" fontId="74" fillId="32" borderId="59" xfId="192" applyNumberFormat="1" applyFont="1" applyFill="1" applyBorder="1" applyAlignment="1">
      <alignment vertical="center"/>
    </xf>
    <xf numFmtId="0" fontId="124" fillId="0" borderId="0" xfId="191" applyFont="1" applyFill="1" applyAlignment="1">
      <alignment horizontal="center" vertical="center"/>
    </xf>
    <xf numFmtId="3" fontId="131" fillId="0" borderId="24" xfId="192" applyNumberFormat="1" applyFont="1" applyBorder="1" applyAlignment="1">
      <alignment vertical="center"/>
    </xf>
    <xf numFmtId="3" fontId="131" fillId="0" borderId="0" xfId="192" applyNumberFormat="1" applyFont="1" applyFill="1" applyBorder="1" applyAlignment="1">
      <alignment vertical="center"/>
    </xf>
    <xf numFmtId="3" fontId="131" fillId="0" borderId="9" xfId="192" applyNumberFormat="1" applyFont="1" applyFill="1" applyBorder="1" applyAlignment="1">
      <alignment vertical="center"/>
    </xf>
    <xf numFmtId="0" fontId="130" fillId="0" borderId="0" xfId="191" applyFont="1" applyFill="1"/>
    <xf numFmtId="0" fontId="15" fillId="0" borderId="0" xfId="191" applyFont="1" applyAlignment="1">
      <alignment horizontal="center" vertical="center"/>
    </xf>
    <xf numFmtId="3" fontId="132" fillId="31" borderId="0" xfId="191" applyNumberFormat="1" applyFont="1" applyFill="1"/>
    <xf numFmtId="0" fontId="88" fillId="0" borderId="0" xfId="191" applyFont="1" applyFill="1"/>
    <xf numFmtId="0" fontId="88" fillId="0" borderId="0" xfId="191" applyFont="1"/>
    <xf numFmtId="0" fontId="15" fillId="0" borderId="0" xfId="191" applyFont="1" applyFill="1"/>
    <xf numFmtId="14" fontId="88" fillId="0" borderId="0" xfId="191" applyNumberFormat="1" applyFont="1" applyAlignment="1" applyProtection="1">
      <alignment horizontal="center"/>
      <protection locked="0"/>
    </xf>
    <xf numFmtId="14" fontId="88" fillId="0" borderId="0" xfId="144" applyNumberFormat="1" applyFont="1" applyFill="1" applyBorder="1" applyAlignment="1">
      <alignment horizontal="center"/>
    </xf>
    <xf numFmtId="184" fontId="15" fillId="0" borderId="0" xfId="191" applyNumberFormat="1" applyFont="1" applyFill="1" applyBorder="1"/>
    <xf numFmtId="184" fontId="15" fillId="0" borderId="0" xfId="191" applyNumberFormat="1" applyFont="1" applyBorder="1"/>
    <xf numFmtId="184" fontId="15" fillId="0" borderId="0" xfId="191" applyNumberFormat="1" applyFont="1"/>
    <xf numFmtId="0" fontId="87" fillId="24" borderId="0" xfId="190" applyFont="1" applyFill="1" applyBorder="1" applyAlignment="1">
      <alignment horizontal="center" vertical="center"/>
    </xf>
    <xf numFmtId="185" fontId="91" fillId="31" borderId="56" xfId="192" applyNumberFormat="1" applyFont="1" applyFill="1" applyBorder="1" applyAlignment="1">
      <alignment vertical="center"/>
    </xf>
    <xf numFmtId="0" fontId="69" fillId="0" borderId="20" xfId="190" applyFont="1" applyBorder="1" applyAlignment="1">
      <alignment vertical="center"/>
    </xf>
    <xf numFmtId="0" fontId="69" fillId="0" borderId="21" xfId="190" applyFont="1" applyBorder="1" applyAlignment="1">
      <alignment vertical="center"/>
    </xf>
    <xf numFmtId="0" fontId="69" fillId="0" borderId="29" xfId="190" applyFont="1" applyBorder="1" applyAlignment="1">
      <alignment vertical="center"/>
    </xf>
    <xf numFmtId="0" fontId="134" fillId="0" borderId="0" xfId="0" applyNumberFormat="1" applyFont="1" applyBorder="1" applyAlignment="1"/>
    <xf numFmtId="0" fontId="79" fillId="0" borderId="22" xfId="181" applyFont="1" applyFill="1" applyBorder="1" applyAlignment="1">
      <alignment horizontal="center" vertical="center" wrapText="1"/>
    </xf>
    <xf numFmtId="0" fontId="80" fillId="0" borderId="0" xfId="191" applyFont="1" applyFill="1"/>
    <xf numFmtId="0" fontId="87" fillId="0" borderId="0" xfId="141" applyFont="1" applyAlignment="1">
      <alignment horizontal="centerContinuous" vertical="center"/>
    </xf>
    <xf numFmtId="0" fontId="90" fillId="0" borderId="0" xfId="131" applyFont="1" applyBorder="1" applyAlignment="1">
      <alignment horizontal="centerContinuous" wrapText="1" readingOrder="1"/>
    </xf>
    <xf numFmtId="3" fontId="101" fillId="0" borderId="0" xfId="131" applyNumberFormat="1" applyFont="1" applyBorder="1" applyAlignment="1">
      <alignment horizontal="centerContinuous" wrapText="1"/>
    </xf>
    <xf numFmtId="0" fontId="90" fillId="26" borderId="0" xfId="131" applyFont="1" applyFill="1" applyBorder="1" applyAlignment="1">
      <alignment horizontal="centerContinuous" wrapText="1" readingOrder="1"/>
    </xf>
    <xf numFmtId="3" fontId="101" fillId="26" borderId="0" xfId="131" applyNumberFormat="1" applyFont="1" applyFill="1" applyBorder="1" applyAlignment="1">
      <alignment horizontal="centerContinuous" wrapText="1"/>
    </xf>
    <xf numFmtId="3" fontId="136" fillId="0" borderId="0" xfId="143" applyNumberFormat="1" applyFont="1" applyBorder="1" applyAlignment="1">
      <alignment horizontal="center" vertical="center" wrapText="1"/>
    </xf>
    <xf numFmtId="0" fontId="66" fillId="0" borderId="0" xfId="143" applyFont="1" applyBorder="1" applyAlignment="1">
      <alignment horizontal="center" wrapText="1"/>
    </xf>
    <xf numFmtId="0" fontId="59" fillId="0" borderId="28" xfId="0" applyFont="1" applyBorder="1"/>
    <xf numFmtId="0" fontId="59" fillId="0" borderId="22" xfId="0" applyFont="1" applyBorder="1"/>
    <xf numFmtId="0" fontId="59" fillId="0" borderId="23" xfId="0" applyFont="1" applyBorder="1"/>
    <xf numFmtId="0" fontId="59" fillId="0" borderId="24" xfId="0" applyFont="1" applyBorder="1"/>
    <xf numFmtId="0" fontId="102" fillId="24" borderId="0" xfId="143" applyFont="1" applyFill="1" applyBorder="1" applyAlignment="1">
      <alignment horizontal="centerContinuous" vertical="center" wrapText="1"/>
    </xf>
    <xf numFmtId="0" fontId="103" fillId="24" borderId="0" xfId="143" applyFont="1" applyFill="1" applyBorder="1" applyAlignment="1">
      <alignment horizontal="centerContinuous" vertical="center" wrapText="1"/>
    </xf>
    <xf numFmtId="0" fontId="110" fillId="0" borderId="0" xfId="143" applyFont="1" applyBorder="1"/>
    <xf numFmtId="14" fontId="88" fillId="0" borderId="0" xfId="0" applyNumberFormat="1" applyFont="1" applyAlignment="1" applyProtection="1">
      <alignment horizontal="center"/>
      <protection locked="0"/>
    </xf>
    <xf numFmtId="3" fontId="60" fillId="29" borderId="21" xfId="0" applyNumberFormat="1" applyFont="1" applyFill="1" applyBorder="1"/>
    <xf numFmtId="3" fontId="60" fillId="30" borderId="25" xfId="0" applyNumberFormat="1" applyFont="1" applyFill="1" applyBorder="1"/>
    <xf numFmtId="3" fontId="60" fillId="30" borderId="11" xfId="0" applyNumberFormat="1" applyFont="1" applyFill="1" applyBorder="1"/>
    <xf numFmtId="3" fontId="60" fillId="29" borderId="19" xfId="0" applyNumberFormat="1" applyFont="1" applyFill="1" applyBorder="1"/>
    <xf numFmtId="3" fontId="60" fillId="30" borderId="13" xfId="0" applyNumberFormat="1" applyFont="1" applyFill="1" applyBorder="1"/>
    <xf numFmtId="3" fontId="60" fillId="30" borderId="12" xfId="0" applyNumberFormat="1" applyFont="1" applyFill="1" applyBorder="1"/>
    <xf numFmtId="3" fontId="59" fillId="30" borderId="20" xfId="0" applyNumberFormat="1" applyFont="1" applyFill="1" applyBorder="1"/>
    <xf numFmtId="3" fontId="59" fillId="30" borderId="0" xfId="0" applyNumberFormat="1" applyFont="1" applyFill="1" applyBorder="1"/>
    <xf numFmtId="3" fontId="59" fillId="30" borderId="9" xfId="0" applyNumberFormat="1" applyFont="1" applyFill="1" applyBorder="1"/>
    <xf numFmtId="3" fontId="60" fillId="29" borderId="21" xfId="0" applyNumberFormat="1" applyFont="1" applyFill="1" applyBorder="1" applyAlignment="1"/>
    <xf numFmtId="3" fontId="60" fillId="30" borderId="23" xfId="0" applyNumberFormat="1" applyFont="1" applyFill="1" applyBorder="1" applyAlignment="1">
      <alignment horizontal="right" indent="1"/>
    </xf>
    <xf numFmtId="3" fontId="60" fillId="30" borderId="21" xfId="0" applyNumberFormat="1" applyFont="1" applyFill="1" applyBorder="1" applyAlignment="1">
      <alignment horizontal="right" indent="1"/>
    </xf>
    <xf numFmtId="10" fontId="60" fillId="30" borderId="11" xfId="0" applyNumberFormat="1" applyFont="1" applyFill="1" applyBorder="1" applyAlignment="1">
      <alignment horizontal="right" indent="1"/>
    </xf>
    <xf numFmtId="3" fontId="59" fillId="30" borderId="20" xfId="0" applyNumberFormat="1" applyFont="1" applyFill="1" applyBorder="1" applyAlignment="1"/>
    <xf numFmtId="3" fontId="59" fillId="30" borderId="22" xfId="0" applyNumberFormat="1" applyFont="1" applyFill="1" applyBorder="1" applyAlignment="1">
      <alignment horizontal="right" indent="1"/>
    </xf>
    <xf numFmtId="3" fontId="59" fillId="30" borderId="20" xfId="0" applyNumberFormat="1" applyFont="1" applyFill="1" applyBorder="1" applyAlignment="1">
      <alignment horizontal="right" indent="1"/>
    </xf>
    <xf numFmtId="10" fontId="59" fillId="30" borderId="9" xfId="0" applyNumberFormat="1" applyFont="1" applyFill="1" applyBorder="1" applyAlignment="1">
      <alignment horizontal="right" indent="1"/>
    </xf>
    <xf numFmtId="185" fontId="74" fillId="30" borderId="55" xfId="192" applyNumberFormat="1" applyFont="1" applyFill="1" applyBorder="1" applyAlignment="1">
      <alignment vertical="center"/>
    </xf>
    <xf numFmtId="185" fontId="60" fillId="30" borderId="55" xfId="192" applyNumberFormat="1" applyFont="1" applyFill="1" applyBorder="1" applyAlignment="1">
      <alignment vertical="center"/>
    </xf>
    <xf numFmtId="185" fontId="60" fillId="30" borderId="66" xfId="192" applyNumberFormat="1" applyFont="1" applyFill="1" applyBorder="1" applyAlignment="1">
      <alignment vertical="center"/>
    </xf>
    <xf numFmtId="14" fontId="88" fillId="30" borderId="0" xfId="191" applyNumberFormat="1" applyFont="1" applyFill="1" applyAlignment="1" applyProtection="1">
      <alignment horizontal="center"/>
      <protection locked="0"/>
    </xf>
    <xf numFmtId="14" fontId="88" fillId="30" borderId="0" xfId="0" applyNumberFormat="1" applyFont="1" applyFill="1" applyAlignment="1" applyProtection="1">
      <alignment horizontal="center"/>
      <protection locked="0"/>
    </xf>
    <xf numFmtId="176" fontId="94" fillId="39" borderId="21" xfId="0" applyNumberFormat="1" applyFont="1" applyFill="1" applyBorder="1" applyAlignment="1" applyProtection="1">
      <alignment horizontal="center"/>
    </xf>
    <xf numFmtId="185" fontId="60" fillId="32" borderId="67" xfId="192" applyNumberFormat="1" applyFont="1" applyFill="1" applyBorder="1" applyAlignment="1">
      <alignment vertical="center"/>
    </xf>
    <xf numFmtId="185" fontId="60" fillId="30" borderId="61" xfId="192" applyNumberFormat="1" applyFont="1" applyFill="1" applyBorder="1" applyAlignment="1">
      <alignment vertical="center"/>
    </xf>
    <xf numFmtId="185" fontId="74" fillId="30" borderId="61" xfId="192" applyNumberFormat="1" applyFont="1" applyFill="1" applyBorder="1" applyAlignment="1">
      <alignment vertical="center"/>
    </xf>
    <xf numFmtId="185" fontId="60" fillId="33" borderId="55" xfId="192" applyNumberFormat="1" applyFont="1" applyFill="1" applyBorder="1" applyAlignment="1">
      <alignment vertical="center"/>
    </xf>
    <xf numFmtId="185" fontId="74" fillId="33" borderId="55" xfId="192" applyNumberFormat="1" applyFont="1" applyFill="1" applyBorder="1" applyAlignment="1">
      <alignment vertical="center"/>
    </xf>
    <xf numFmtId="0" fontId="69" fillId="33" borderId="21" xfId="190" applyFont="1" applyFill="1" applyBorder="1" applyAlignment="1">
      <alignment vertical="center"/>
    </xf>
    <xf numFmtId="17" fontId="61" fillId="33" borderId="31" xfId="181" applyNumberFormat="1" applyFont="1" applyFill="1" applyBorder="1" applyAlignment="1">
      <alignment horizontal="center" vertical="center" wrapText="1"/>
    </xf>
    <xf numFmtId="0" fontId="61" fillId="33" borderId="24" xfId="181" applyFont="1" applyFill="1" applyBorder="1" applyAlignment="1">
      <alignment horizontal="center" vertical="center" wrapText="1"/>
    </xf>
    <xf numFmtId="3" fontId="60" fillId="33" borderId="24" xfId="0" applyNumberFormat="1" applyFont="1" applyFill="1" applyBorder="1" applyAlignment="1">
      <alignment horizontal="right" indent="1"/>
    </xf>
    <xf numFmtId="3" fontId="60" fillId="33" borderId="19" xfId="0" applyNumberFormat="1" applyFont="1" applyFill="1" applyBorder="1" applyAlignment="1">
      <alignment horizontal="right" indent="1"/>
    </xf>
    <xf numFmtId="10" fontId="60" fillId="33" borderId="12" xfId="0" applyNumberFormat="1" applyFont="1" applyFill="1" applyBorder="1" applyAlignment="1">
      <alignment horizontal="right" indent="1"/>
    </xf>
    <xf numFmtId="0" fontId="60" fillId="33" borderId="19" xfId="0" applyFont="1" applyFill="1" applyBorder="1" applyAlignment="1">
      <alignment horizontal="center" vertical="center"/>
    </xf>
    <xf numFmtId="0" fontId="60" fillId="33" borderId="12" xfId="0" applyFont="1" applyFill="1" applyBorder="1" applyAlignment="1">
      <alignment horizontal="center" vertical="center"/>
    </xf>
    <xf numFmtId="0" fontId="94" fillId="40" borderId="29" xfId="0" applyFont="1" applyFill="1" applyBorder="1" applyAlignment="1">
      <alignment horizontal="centerContinuous" vertical="center" wrapText="1"/>
    </xf>
    <xf numFmtId="0" fontId="94" fillId="40" borderId="10" xfId="0" applyFont="1" applyFill="1" applyBorder="1" applyAlignment="1">
      <alignment horizontal="centerContinuous" vertical="center" wrapText="1"/>
    </xf>
    <xf numFmtId="0" fontId="94" fillId="40" borderId="19" xfId="0" applyFont="1" applyFill="1" applyBorder="1" applyAlignment="1">
      <alignment horizontal="center" vertical="center"/>
    </xf>
    <xf numFmtId="0" fontId="94" fillId="40" borderId="12" xfId="0" applyFont="1" applyFill="1" applyBorder="1" applyAlignment="1">
      <alignment horizontal="center" vertical="center"/>
    </xf>
    <xf numFmtId="0" fontId="94" fillId="40" borderId="40" xfId="0" applyFont="1" applyFill="1" applyBorder="1" applyAlignment="1">
      <alignment horizontal="center" vertical="center"/>
    </xf>
    <xf numFmtId="0" fontId="94" fillId="40" borderId="41" xfId="0" applyFont="1" applyFill="1" applyBorder="1" applyAlignment="1">
      <alignment horizontal="center" vertical="center"/>
    </xf>
    <xf numFmtId="180" fontId="94" fillId="40" borderId="23" xfId="0" applyNumberFormat="1" applyFont="1" applyFill="1" applyBorder="1" applyAlignment="1" applyProtection="1">
      <alignment horizontal="center" wrapText="1"/>
    </xf>
    <xf numFmtId="0" fontId="97" fillId="33" borderId="24" xfId="0" applyFont="1" applyFill="1" applyBorder="1" applyAlignment="1">
      <alignment horizontal="center" vertical="center"/>
    </xf>
    <xf numFmtId="0" fontId="91" fillId="43" borderId="28" xfId="154" applyNumberFormat="1" applyFont="1" applyFill="1" applyBorder="1" applyAlignment="1"/>
    <xf numFmtId="0" fontId="60" fillId="43" borderId="24" xfId="154" applyFont="1" applyFill="1" applyBorder="1" applyAlignment="1">
      <alignment horizontal="center" vertical="center" wrapText="1"/>
    </xf>
    <xf numFmtId="0" fontId="60" fillId="43" borderId="19" xfId="154" applyFont="1" applyFill="1" applyBorder="1" applyAlignment="1">
      <alignment horizontal="center" vertical="center" wrapText="1"/>
    </xf>
    <xf numFmtId="0" fontId="60" fillId="43" borderId="12" xfId="154" applyNumberFormat="1" applyFont="1" applyFill="1" applyBorder="1" applyAlignment="1">
      <alignment horizontal="center" vertical="center"/>
    </xf>
    <xf numFmtId="0" fontId="60" fillId="43" borderId="24" xfId="115" applyNumberFormat="1" applyFont="1" applyFill="1" applyBorder="1" applyAlignment="1" applyProtection="1">
      <alignment horizontal="center" vertical="center" wrapText="1"/>
    </xf>
    <xf numFmtId="0" fontId="87" fillId="33" borderId="0" xfId="141" applyFont="1" applyFill="1" applyBorder="1" applyAlignment="1">
      <alignment horizontal="centerContinuous" vertical="center"/>
    </xf>
    <xf numFmtId="3" fontId="100" fillId="44" borderId="24" xfId="131" applyNumberFormat="1" applyFont="1" applyFill="1" applyBorder="1" applyAlignment="1">
      <alignment horizontal="center" vertical="center" wrapText="1"/>
    </xf>
    <xf numFmtId="180" fontId="92" fillId="33" borderId="24" xfId="143" applyNumberFormat="1" applyFont="1" applyFill="1" applyBorder="1" applyAlignment="1" applyProtection="1">
      <alignment horizontal="center" vertical="center" wrapText="1"/>
    </xf>
    <xf numFmtId="180" fontId="92" fillId="33" borderId="24" xfId="143" applyNumberFormat="1" applyFont="1" applyFill="1" applyBorder="1" applyAlignment="1" applyProtection="1">
      <alignment horizontal="center" wrapText="1"/>
    </xf>
    <xf numFmtId="3" fontId="100" fillId="44" borderId="24" xfId="131" applyNumberFormat="1" applyFont="1" applyFill="1" applyBorder="1" applyAlignment="1">
      <alignment horizontal="centerContinuous" vertical="center" wrapText="1"/>
    </xf>
    <xf numFmtId="3" fontId="100" fillId="44" borderId="23" xfId="131" applyNumberFormat="1" applyFont="1" applyFill="1" applyBorder="1" applyAlignment="1">
      <alignment horizontal="center" vertical="center" wrapText="1"/>
    </xf>
    <xf numFmtId="0" fontId="111" fillId="33" borderId="16" xfId="143" applyFont="1" applyFill="1" applyBorder="1" applyAlignment="1">
      <alignment horizontal="center" vertical="center"/>
    </xf>
    <xf numFmtId="3" fontId="88" fillId="0" borderId="0" xfId="191" applyNumberFormat="1" applyFont="1" applyFill="1" applyAlignment="1" applyProtection="1">
      <alignment horizontal="right" indent="1"/>
      <protection locked="0"/>
    </xf>
    <xf numFmtId="3" fontId="88" fillId="30" borderId="0" xfId="191" applyNumberFormat="1" applyFont="1" applyFill="1" applyAlignment="1" applyProtection="1">
      <alignment horizontal="right" indent="1"/>
      <protection locked="0"/>
    </xf>
    <xf numFmtId="3" fontId="88" fillId="30" borderId="0" xfId="0" applyNumberFormat="1" applyFont="1" applyFill="1" applyAlignment="1" applyProtection="1">
      <alignment horizontal="right" indent="1"/>
      <protection locked="0"/>
    </xf>
    <xf numFmtId="3" fontId="88" fillId="0" borderId="0" xfId="0" applyNumberFormat="1" applyFont="1" applyFill="1" applyAlignment="1" applyProtection="1">
      <alignment horizontal="right" indent="1"/>
      <protection locked="0"/>
    </xf>
    <xf numFmtId="0" fontId="15" fillId="0" borderId="0" xfId="191" applyFont="1" applyAlignment="1">
      <alignment horizontal="right" indent="1"/>
    </xf>
    <xf numFmtId="3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indent="1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0" fontId="124" fillId="0" borderId="0" xfId="191" applyFont="1" applyFill="1" applyAlignment="1">
      <alignment horizontal="right" indent="1"/>
    </xf>
    <xf numFmtId="0" fontId="15" fillId="0" borderId="0" xfId="191" applyAlignment="1">
      <alignment horizontal="right" indent="1"/>
    </xf>
    <xf numFmtId="3" fontId="15" fillId="0" borderId="0" xfId="191" applyNumberFormat="1" applyAlignment="1">
      <alignment horizontal="right" indent="1"/>
    </xf>
    <xf numFmtId="10" fontId="15" fillId="0" borderId="0" xfId="191" applyNumberFormat="1" applyAlignment="1">
      <alignment horizontal="right" indent="1"/>
    </xf>
    <xf numFmtId="3" fontId="15" fillId="30" borderId="0" xfId="191" applyNumberFormat="1" applyFill="1" applyAlignment="1">
      <alignment horizontal="right" indent="1"/>
    </xf>
    <xf numFmtId="10" fontId="15" fillId="30" borderId="0" xfId="191" applyNumberFormat="1" applyFill="1" applyAlignment="1">
      <alignment horizontal="right" indent="1"/>
    </xf>
    <xf numFmtId="3" fontId="88" fillId="0" borderId="0" xfId="0" applyNumberFormat="1" applyFont="1" applyFill="1" applyProtection="1">
      <protection locked="0"/>
    </xf>
    <xf numFmtId="3" fontId="0" fillId="0" borderId="0" xfId="0" applyNumberFormat="1"/>
    <xf numFmtId="10" fontId="0" fillId="0" borderId="0" xfId="0" applyNumberFormat="1"/>
    <xf numFmtId="3" fontId="13" fillId="0" borderId="24" xfId="191" applyNumberFormat="1" applyFont="1" applyBorder="1"/>
    <xf numFmtId="3" fontId="13" fillId="0" borderId="0" xfId="191" applyNumberFormat="1" applyFont="1" applyFill="1" applyBorder="1"/>
    <xf numFmtId="0" fontId="13" fillId="0" borderId="0" xfId="191" applyFont="1" applyAlignment="1">
      <alignment horizontal="center" vertical="center"/>
    </xf>
    <xf numFmtId="0" fontId="13" fillId="0" borderId="0" xfId="191" applyFont="1"/>
    <xf numFmtId="3" fontId="13" fillId="0" borderId="0" xfId="191" applyNumberFormat="1" applyFont="1"/>
    <xf numFmtId="3" fontId="132" fillId="45" borderId="31" xfId="191" applyNumberFormat="1" applyFont="1" applyFill="1" applyBorder="1"/>
    <xf numFmtId="0" fontId="13" fillId="0" borderId="0" xfId="191" applyFont="1" applyFill="1" applyBorder="1"/>
    <xf numFmtId="3" fontId="13" fillId="0" borderId="0" xfId="191" applyNumberFormat="1" applyFont="1" applyFill="1"/>
    <xf numFmtId="185" fontId="140" fillId="0" borderId="0" xfId="191" applyNumberFormat="1" applyFont="1" applyFill="1"/>
    <xf numFmtId="180" fontId="92" fillId="40" borderId="23" xfId="0" applyNumberFormat="1" applyFont="1" applyFill="1" applyBorder="1" applyAlignment="1" applyProtection="1">
      <alignment horizontal="center" vertical="center" wrapText="1"/>
    </xf>
    <xf numFmtId="0" fontId="60" fillId="32" borderId="24" xfId="181" applyFont="1" applyFill="1" applyBorder="1" applyAlignment="1">
      <alignment horizontal="center" vertical="center" wrapText="1"/>
    </xf>
    <xf numFmtId="0" fontId="138" fillId="24" borderId="0" xfId="190" applyFont="1" applyFill="1" applyBorder="1" applyAlignment="1">
      <alignment horizontal="center" vertical="center"/>
    </xf>
    <xf numFmtId="0" fontId="74" fillId="43" borderId="24" xfId="154" applyFont="1" applyFill="1" applyBorder="1" applyAlignment="1">
      <alignment horizontal="center" vertical="center" wrapText="1"/>
    </xf>
    <xf numFmtId="0" fontId="74" fillId="43" borderId="19" xfId="154" applyFont="1" applyFill="1" applyBorder="1" applyAlignment="1">
      <alignment horizontal="center" vertical="center" wrapText="1"/>
    </xf>
    <xf numFmtId="0" fontId="74" fillId="43" borderId="12" xfId="154" applyNumberFormat="1" applyFont="1" applyFill="1" applyBorder="1" applyAlignment="1">
      <alignment horizontal="center" vertical="center"/>
    </xf>
    <xf numFmtId="0" fontId="74" fillId="43" borderId="24" xfId="115" applyNumberFormat="1" applyFont="1" applyFill="1" applyBorder="1" applyAlignment="1" applyProtection="1">
      <alignment horizontal="center" vertical="center" wrapText="1"/>
    </xf>
    <xf numFmtId="169" fontId="91" fillId="43" borderId="10" xfId="154" applyNumberFormat="1" applyFont="1" applyFill="1" applyBorder="1" applyAlignment="1">
      <alignment horizontal="center" vertical="center"/>
    </xf>
    <xf numFmtId="2" fontId="63" fillId="0" borderId="30" xfId="0" applyNumberFormat="1" applyFont="1" applyFill="1" applyBorder="1" applyAlignment="1">
      <alignment horizontal="right"/>
    </xf>
    <xf numFmtId="173" fontId="59" fillId="0" borderId="30" xfId="0" applyNumberFormat="1" applyFont="1" applyBorder="1" applyAlignment="1">
      <alignment horizontal="right"/>
    </xf>
    <xf numFmtId="49" fontId="59" fillId="24" borderId="30" xfId="0" applyNumberFormat="1" applyFont="1" applyFill="1" applyBorder="1" applyAlignment="1">
      <alignment horizontal="center"/>
    </xf>
    <xf numFmtId="173" fontId="59" fillId="0" borderId="30" xfId="0" applyNumberFormat="1" applyFont="1" applyFill="1" applyBorder="1" applyAlignment="1">
      <alignment horizontal="right"/>
    </xf>
    <xf numFmtId="49" fontId="59" fillId="0" borderId="30" xfId="0" applyNumberFormat="1" applyFont="1" applyFill="1" applyBorder="1" applyAlignment="1">
      <alignment horizontal="center"/>
    </xf>
    <xf numFmtId="0" fontId="11" fillId="0" borderId="20" xfId="117" applyFont="1" applyBorder="1" applyAlignment="1">
      <alignment horizontal="right" vertical="center"/>
    </xf>
    <xf numFmtId="0" fontId="11" fillId="0" borderId="0" xfId="117" applyFont="1" applyBorder="1" applyAlignment="1">
      <alignment vertical="center"/>
    </xf>
    <xf numFmtId="3" fontId="11" fillId="0" borderId="22" xfId="117" applyNumberFormat="1" applyFont="1" applyBorder="1" applyAlignment="1">
      <alignment horizontal="right" vertical="center" indent="1"/>
    </xf>
    <xf numFmtId="10" fontId="11" fillId="0" borderId="22" xfId="117" applyNumberFormat="1" applyFont="1" applyBorder="1" applyAlignment="1">
      <alignment horizontal="right" vertical="center" indent="1"/>
    </xf>
    <xf numFmtId="0" fontId="60" fillId="32" borderId="70" xfId="181" applyFont="1" applyFill="1" applyBorder="1" applyAlignment="1">
      <alignment horizontal="center" vertical="center" wrapText="1"/>
    </xf>
    <xf numFmtId="0" fontId="60" fillId="32" borderId="71" xfId="181" applyFont="1" applyFill="1" applyBorder="1" applyAlignment="1">
      <alignment horizontal="center" vertical="center" wrapText="1"/>
    </xf>
    <xf numFmtId="0" fontId="83" fillId="0" borderId="0" xfId="189"/>
    <xf numFmtId="49" fontId="86" fillId="0" borderId="0" xfId="141" applyNumberFormat="1" applyFont="1" applyAlignment="1">
      <alignment horizontal="centerContinuous" vertical="top"/>
    </xf>
    <xf numFmtId="0" fontId="86" fillId="0" borderId="0" xfId="141" applyFont="1" applyAlignment="1">
      <alignment horizontal="centerContinuous" vertical="top"/>
    </xf>
    <xf numFmtId="0" fontId="142" fillId="0" borderId="0" xfId="189" applyFont="1" applyAlignment="1">
      <alignment horizontal="left" vertical="top"/>
    </xf>
    <xf numFmtId="0" fontId="83" fillId="0" borderId="0" xfId="189" applyFill="1"/>
    <xf numFmtId="0" fontId="144" fillId="0" borderId="0" xfId="189" applyFont="1" applyAlignment="1">
      <alignment horizontal="left" vertical="top"/>
    </xf>
    <xf numFmtId="0" fontId="144" fillId="0" borderId="0" xfId="189" applyFont="1"/>
    <xf numFmtId="49" fontId="63" fillId="0" borderId="0" xfId="143" applyNumberFormat="1" applyFont="1"/>
    <xf numFmtId="0" fontId="102" fillId="0" borderId="0" xfId="143" applyFont="1" applyBorder="1"/>
    <xf numFmtId="10" fontId="59" fillId="0" borderId="0" xfId="143" quotePrefix="1" applyNumberFormat="1" applyFont="1"/>
    <xf numFmtId="0" fontId="59" fillId="0" borderId="0" xfId="143" applyFont="1" applyFill="1"/>
    <xf numFmtId="0" fontId="147" fillId="0" borderId="0" xfId="143" applyFont="1"/>
    <xf numFmtId="3" fontId="146" fillId="0" borderId="0" xfId="143" applyNumberFormat="1" applyFont="1" applyFill="1" applyAlignment="1"/>
    <xf numFmtId="0" fontId="59" fillId="0" borderId="0" xfId="143" applyFont="1" applyAlignment="1">
      <alignment horizontal="center"/>
    </xf>
    <xf numFmtId="186" fontId="148" fillId="0" borderId="0" xfId="143" applyNumberFormat="1" applyFont="1" applyAlignment="1">
      <alignment horizontal="center"/>
    </xf>
    <xf numFmtId="174" fontId="149" fillId="0" borderId="0" xfId="143" applyNumberFormat="1" applyFont="1" applyAlignment="1">
      <alignment vertical="center"/>
    </xf>
    <xf numFmtId="2" fontId="59" fillId="0" borderId="0" xfId="143" applyNumberFormat="1" applyFont="1"/>
    <xf numFmtId="49" fontId="59" fillId="0" borderId="0" xfId="143" applyNumberFormat="1" applyFont="1"/>
    <xf numFmtId="3" fontId="60" fillId="0" borderId="75" xfId="143" applyNumberFormat="1" applyFont="1" applyBorder="1" applyAlignment="1"/>
    <xf numFmtId="0" fontId="61" fillId="0" borderId="0" xfId="143" applyFont="1"/>
    <xf numFmtId="0" fontId="10" fillId="0" borderId="0" xfId="197"/>
    <xf numFmtId="0" fontId="10" fillId="0" borderId="0" xfId="197" applyBorder="1"/>
    <xf numFmtId="0" fontId="150" fillId="0" borderId="0" xfId="197" applyFont="1" applyFill="1" applyBorder="1" applyAlignment="1">
      <alignment horizontal="center" vertical="center" wrapText="1"/>
    </xf>
    <xf numFmtId="16" fontId="124" fillId="0" borderId="0" xfId="197" applyNumberFormat="1" applyFont="1" applyAlignment="1">
      <alignment horizontal="center"/>
    </xf>
    <xf numFmtId="3" fontId="124" fillId="0" borderId="0" xfId="197" applyNumberFormat="1" applyFont="1"/>
    <xf numFmtId="3" fontId="10" fillId="0" borderId="0" xfId="197" applyNumberFormat="1" applyFont="1"/>
    <xf numFmtId="3" fontId="10" fillId="0" borderId="0" xfId="197" applyNumberFormat="1" applyFont="1" applyFill="1"/>
    <xf numFmtId="3" fontId="10" fillId="0" borderId="0" xfId="197" applyNumberFormat="1" applyFont="1" applyFill="1" applyBorder="1"/>
    <xf numFmtId="0" fontId="10" fillId="0" borderId="0" xfId="197" applyFont="1" applyFill="1" applyBorder="1"/>
    <xf numFmtId="0" fontId="10" fillId="0" borderId="0" xfId="197" applyAlignment="1">
      <alignment horizontal="center"/>
    </xf>
    <xf numFmtId="0" fontId="10" fillId="0" borderId="0" xfId="197" applyFill="1"/>
    <xf numFmtId="3" fontId="69" fillId="0" borderId="0" xfId="197" applyNumberFormat="1" applyFont="1" applyBorder="1" applyAlignment="1">
      <alignment horizontal="right"/>
    </xf>
    <xf numFmtId="3" fontId="69" fillId="0" borderId="0" xfId="197" applyNumberFormat="1" applyFont="1" applyBorder="1"/>
    <xf numFmtId="10" fontId="151" fillId="0" borderId="0" xfId="197" applyNumberFormat="1" applyFont="1" applyBorder="1" applyAlignment="1">
      <alignment horizontal="right"/>
    </xf>
    <xf numFmtId="0" fontId="10" fillId="0" borderId="0" xfId="197" applyAlignment="1">
      <alignment wrapText="1"/>
    </xf>
    <xf numFmtId="0" fontId="10" fillId="0" borderId="0" xfId="197" applyBorder="1" applyAlignment="1">
      <alignment wrapText="1"/>
    </xf>
    <xf numFmtId="0" fontId="10" fillId="0" borderId="0" xfId="197" applyAlignment="1">
      <alignment horizontal="right" vertical="center" wrapText="1"/>
    </xf>
    <xf numFmtId="0" fontId="10" fillId="0" borderId="0" xfId="197" applyAlignment="1">
      <alignment horizontal="right" vertical="center"/>
    </xf>
    <xf numFmtId="3" fontId="10" fillId="0" borderId="0" xfId="197" applyNumberFormat="1" applyBorder="1"/>
    <xf numFmtId="16" fontId="10" fillId="31" borderId="0" xfId="197" applyNumberFormat="1" applyFill="1"/>
    <xf numFmtId="3" fontId="10" fillId="0" borderId="0" xfId="197" applyNumberFormat="1"/>
    <xf numFmtId="3" fontId="10" fillId="31" borderId="0" xfId="197" applyNumberFormat="1" applyFill="1"/>
    <xf numFmtId="10" fontId="0" fillId="31" borderId="0" xfId="198" applyNumberFormat="1" applyFont="1" applyFill="1"/>
    <xf numFmtId="16" fontId="10" fillId="31" borderId="0" xfId="197" applyNumberFormat="1" applyFill="1" applyBorder="1" applyAlignment="1">
      <alignment wrapText="1"/>
    </xf>
    <xf numFmtId="0" fontId="10" fillId="31" borderId="0" xfId="197" applyFill="1" applyBorder="1"/>
    <xf numFmtId="3" fontId="21" fillId="31" borderId="0" xfId="144" applyNumberFormat="1" applyFont="1" applyFill="1" applyBorder="1" applyAlignment="1">
      <alignment horizontal="center"/>
    </xf>
    <xf numFmtId="16" fontId="10" fillId="0" borderId="0" xfId="197" applyNumberFormat="1" applyBorder="1" applyAlignment="1">
      <alignment wrapText="1"/>
    </xf>
    <xf numFmtId="16" fontId="10" fillId="0" borderId="0" xfId="197" applyNumberFormat="1" applyFill="1" applyBorder="1" applyAlignment="1">
      <alignment wrapText="1"/>
    </xf>
    <xf numFmtId="0" fontId="10" fillId="0" borderId="0" xfId="197" applyFill="1" applyBorder="1"/>
    <xf numFmtId="3" fontId="21" fillId="0" borderId="0" xfId="144" applyNumberFormat="1" applyFont="1" applyFill="1" applyBorder="1" applyAlignment="1">
      <alignment horizontal="center"/>
    </xf>
    <xf numFmtId="0" fontId="124" fillId="0" borderId="0" xfId="197" applyFont="1"/>
    <xf numFmtId="10" fontId="124" fillId="0" borderId="0" xfId="197" applyNumberFormat="1" applyFont="1"/>
    <xf numFmtId="0" fontId="124" fillId="0" borderId="0" xfId="197" applyFont="1" applyBorder="1"/>
    <xf numFmtId="0" fontId="140" fillId="0" borderId="0" xfId="197" applyFont="1" applyFill="1" applyBorder="1"/>
    <xf numFmtId="0" fontId="140" fillId="0" borderId="0" xfId="197" applyFont="1" applyBorder="1"/>
    <xf numFmtId="10" fontId="140" fillId="0" borderId="0" xfId="197" applyNumberFormat="1" applyFont="1" applyBorder="1"/>
    <xf numFmtId="3" fontId="152" fillId="31" borderId="0" xfId="144" applyNumberFormat="1" applyFont="1" applyFill="1" applyBorder="1" applyAlignment="1">
      <alignment horizontal="center"/>
    </xf>
    <xf numFmtId="3" fontId="69" fillId="0" borderId="0" xfId="197" applyNumberFormat="1" applyFont="1" applyFill="1" applyBorder="1"/>
    <xf numFmtId="16" fontId="10" fillId="0" borderId="0" xfId="197" applyNumberFormat="1" applyFill="1" applyBorder="1"/>
    <xf numFmtId="3" fontId="10" fillId="0" borderId="0" xfId="197" applyNumberFormat="1" applyFill="1" applyBorder="1"/>
    <xf numFmtId="10" fontId="0" fillId="0" borderId="0" xfId="198" applyNumberFormat="1" applyFont="1" applyFill="1" applyBorder="1"/>
    <xf numFmtId="0" fontId="10" fillId="0" borderId="0" xfId="197" applyFill="1" applyBorder="1" applyAlignment="1">
      <alignment wrapText="1"/>
    </xf>
    <xf numFmtId="3" fontId="10" fillId="0" borderId="0" xfId="197" applyNumberFormat="1" applyFill="1"/>
    <xf numFmtId="10" fontId="0" fillId="0" borderId="0" xfId="198" applyNumberFormat="1" applyFont="1"/>
    <xf numFmtId="10" fontId="10" fillId="0" borderId="0" xfId="197" applyNumberFormat="1"/>
    <xf numFmtId="0" fontId="10" fillId="31" borderId="0" xfId="197" applyFill="1"/>
    <xf numFmtId="10" fontId="10" fillId="31" borderId="0" xfId="197" applyNumberFormat="1" applyFill="1"/>
    <xf numFmtId="3" fontId="10" fillId="0" borderId="0" xfId="197" applyNumberFormat="1" applyFill="1" applyAlignment="1">
      <alignment vertical="center"/>
    </xf>
    <xf numFmtId="0" fontId="10" fillId="0" borderId="0" xfId="197" applyFill="1" applyAlignment="1">
      <alignment vertical="center"/>
    </xf>
    <xf numFmtId="10" fontId="10" fillId="0" borderId="0" xfId="197" applyNumberFormat="1" applyFill="1"/>
    <xf numFmtId="0" fontId="10" fillId="0" borderId="0" xfId="197" applyAlignment="1">
      <alignment horizontal="center" vertical="center" wrapText="1"/>
    </xf>
    <xf numFmtId="0" fontId="87" fillId="0" borderId="0" xfId="141" applyFont="1" applyFill="1" applyBorder="1" applyAlignment="1">
      <alignment horizontal="centerContinuous" vertical="center"/>
    </xf>
    <xf numFmtId="0" fontId="124" fillId="0" borderId="0" xfId="197" applyFont="1" applyAlignment="1">
      <alignment horizontal="center"/>
    </xf>
    <xf numFmtId="0" fontId="154" fillId="0" borderId="0" xfId="197" applyFont="1" applyFill="1" applyBorder="1" applyAlignment="1">
      <alignment horizontal="center" vertical="top" wrapText="1"/>
    </xf>
    <xf numFmtId="0" fontId="154" fillId="0" borderId="0" xfId="197" applyFont="1" applyFill="1" applyBorder="1" applyAlignment="1">
      <alignment vertical="center" wrapText="1"/>
    </xf>
    <xf numFmtId="0" fontId="62" fillId="0" borderId="0" xfId="141" applyFont="1" applyFill="1"/>
    <xf numFmtId="0" fontId="62" fillId="0" borderId="0" xfId="141" applyFont="1" applyFill="1" applyBorder="1"/>
    <xf numFmtId="49" fontId="63" fillId="0" borderId="0" xfId="143" applyNumberFormat="1" applyFont="1" applyFill="1"/>
    <xf numFmtId="49" fontId="123" fillId="0" borderId="0" xfId="143" applyNumberFormat="1" applyFont="1" applyFill="1"/>
    <xf numFmtId="3" fontId="153" fillId="0" borderId="76" xfId="143" applyNumberFormat="1" applyFont="1" applyFill="1" applyBorder="1" applyAlignment="1">
      <alignment horizontal="right"/>
    </xf>
    <xf numFmtId="0" fontId="59" fillId="0" borderId="0" xfId="143" applyFont="1" applyFill="1" applyBorder="1"/>
    <xf numFmtId="0" fontId="60" fillId="0" borderId="0" xfId="143" applyFont="1" applyFill="1" applyBorder="1" applyAlignment="1">
      <alignment horizontal="center"/>
    </xf>
    <xf numFmtId="0" fontId="63" fillId="0" borderId="0" xfId="143" applyFont="1" applyFill="1"/>
    <xf numFmtId="0" fontId="60" fillId="0" borderId="0" xfId="143" applyFont="1" applyFill="1"/>
    <xf numFmtId="3" fontId="60" fillId="0" borderId="0" xfId="143" applyNumberFormat="1" applyFont="1" applyFill="1"/>
    <xf numFmtId="3" fontId="59" fillId="0" borderId="0" xfId="143" applyNumberFormat="1" applyFont="1" applyFill="1"/>
    <xf numFmtId="0" fontId="124" fillId="0" borderId="0" xfId="197" applyFont="1" applyFill="1" applyBorder="1" applyAlignment="1">
      <alignment horizontal="center" vertical="center" wrapText="1"/>
    </xf>
    <xf numFmtId="0" fontId="124" fillId="0" borderId="0" xfId="197" applyFont="1" applyFill="1" applyBorder="1" applyAlignment="1">
      <alignment horizontal="center" vertical="top" wrapText="1"/>
    </xf>
    <xf numFmtId="0" fontId="87" fillId="0" borderId="0" xfId="141" applyFont="1" applyFill="1" applyBorder="1" applyAlignment="1">
      <alignment horizontal="left" vertical="center" indent="2"/>
    </xf>
    <xf numFmtId="0" fontId="104" fillId="33" borderId="24" xfId="197" applyFont="1" applyFill="1" applyBorder="1" applyAlignment="1">
      <alignment horizontal="center" vertical="center" wrapText="1"/>
    </xf>
    <xf numFmtId="0" fontId="104" fillId="33" borderId="24" xfId="197" applyFont="1" applyFill="1" applyBorder="1" applyAlignment="1">
      <alignment horizontal="center" vertical="top" wrapText="1"/>
    </xf>
    <xf numFmtId="16" fontId="10" fillId="0" borderId="0" xfId="197" applyNumberFormat="1" applyFont="1" applyFill="1" applyBorder="1" applyAlignment="1">
      <alignment horizontal="center"/>
    </xf>
    <xf numFmtId="0" fontId="104" fillId="33" borderId="24" xfId="197" applyFont="1" applyFill="1" applyBorder="1" applyAlignment="1">
      <alignment horizontal="center" vertical="center" wrapText="1"/>
    </xf>
    <xf numFmtId="16" fontId="10" fillId="0" borderId="24" xfId="197" applyNumberFormat="1" applyBorder="1"/>
    <xf numFmtId="3" fontId="10" fillId="0" borderId="24" xfId="197" applyNumberFormat="1" applyFont="1" applyBorder="1"/>
    <xf numFmtId="16" fontId="10" fillId="31" borderId="24" xfId="197" applyNumberFormat="1" applyFill="1" applyBorder="1"/>
    <xf numFmtId="0" fontId="104" fillId="33" borderId="70" xfId="197" applyFont="1" applyFill="1" applyBorder="1" applyAlignment="1">
      <alignment horizontal="center" vertical="center" wrapText="1"/>
    </xf>
    <xf numFmtId="3" fontId="10" fillId="0" borderId="24" xfId="197" applyNumberFormat="1" applyBorder="1"/>
    <xf numFmtId="16" fontId="10" fillId="0" borderId="24" xfId="197" applyNumberFormat="1" applyFill="1" applyBorder="1"/>
    <xf numFmtId="3" fontId="10" fillId="0" borderId="24" xfId="197" applyNumberFormat="1" applyFill="1" applyBorder="1"/>
    <xf numFmtId="16" fontId="10" fillId="0" borderId="24" xfId="197" applyNumberFormat="1" applyFill="1" applyBorder="1" applyAlignment="1">
      <alignment horizontal="right"/>
    </xf>
    <xf numFmtId="0" fontId="10" fillId="0" borderId="24" xfId="197" applyBorder="1" applyAlignment="1">
      <alignment horizontal="right"/>
    </xf>
    <xf numFmtId="0" fontId="10" fillId="0" borderId="24" xfId="197" applyFill="1" applyBorder="1"/>
    <xf numFmtId="10" fontId="0" fillId="0" borderId="24" xfId="198" applyNumberFormat="1" applyFont="1" applyFill="1" applyBorder="1"/>
    <xf numFmtId="0" fontId="154" fillId="0" borderId="68" xfId="197" applyFont="1" applyFill="1" applyBorder="1" applyAlignment="1">
      <alignment horizontal="center" vertical="center" wrapText="1"/>
    </xf>
    <xf numFmtId="0" fontId="10" fillId="0" borderId="68" xfId="197" applyBorder="1" applyAlignment="1">
      <alignment horizontal="right"/>
    </xf>
    <xf numFmtId="0" fontId="10" fillId="0" borderId="68" xfId="197" applyFill="1" applyBorder="1"/>
    <xf numFmtId="0" fontId="69" fillId="0" borderId="70" xfId="197" applyFont="1" applyBorder="1" applyAlignment="1">
      <alignment horizontal="right" vertical="center" wrapText="1"/>
    </xf>
    <xf numFmtId="0" fontId="69" fillId="0" borderId="24" xfId="197" applyFont="1" applyBorder="1" applyAlignment="1">
      <alignment horizontal="right" vertical="center" wrapText="1"/>
    </xf>
    <xf numFmtId="0" fontId="10" fillId="0" borderId="68" xfId="197" applyFill="1" applyBorder="1" applyAlignment="1">
      <alignment horizontal="right"/>
    </xf>
    <xf numFmtId="3" fontId="10" fillId="0" borderId="68" xfId="197" applyNumberFormat="1" applyBorder="1"/>
    <xf numFmtId="0" fontId="10" fillId="0" borderId="68" xfId="197" applyFill="1" applyBorder="1" applyAlignment="1">
      <alignment horizontal="center"/>
    </xf>
    <xf numFmtId="0" fontId="154" fillId="0" borderId="68" xfId="197" applyFont="1" applyFill="1" applyBorder="1" applyAlignment="1">
      <alignment vertical="center" wrapText="1"/>
    </xf>
    <xf numFmtId="3" fontId="10" fillId="0" borderId="68" xfId="197" applyNumberFormat="1" applyFill="1" applyBorder="1"/>
    <xf numFmtId="16" fontId="10" fillId="0" borderId="68" xfId="197" applyNumberFormat="1" applyFill="1" applyBorder="1"/>
    <xf numFmtId="3" fontId="10" fillId="0" borderId="68" xfId="197" applyNumberFormat="1" applyFont="1" applyFill="1" applyBorder="1"/>
    <xf numFmtId="0" fontId="10" fillId="0" borderId="68" xfId="197" applyBorder="1"/>
    <xf numFmtId="0" fontId="10" fillId="0" borderId="73" xfId="197" applyBorder="1"/>
    <xf numFmtId="0" fontId="10" fillId="0" borderId="73" xfId="197" applyBorder="1" applyAlignment="1">
      <alignment horizontal="right"/>
    </xf>
    <xf numFmtId="0" fontId="10" fillId="0" borderId="73" xfId="197" applyFill="1" applyBorder="1"/>
    <xf numFmtId="0" fontId="10" fillId="0" borderId="30" xfId="197" applyBorder="1" applyAlignment="1"/>
    <xf numFmtId="3" fontId="10" fillId="0" borderId="30" xfId="197" applyNumberFormat="1" applyFill="1" applyBorder="1"/>
    <xf numFmtId="0" fontId="104" fillId="0" borderId="30" xfId="197" applyFont="1" applyFill="1" applyBorder="1" applyAlignment="1">
      <alignment vertical="center" wrapText="1"/>
    </xf>
    <xf numFmtId="0" fontId="10" fillId="0" borderId="68" xfId="197" applyBorder="1" applyAlignment="1">
      <alignment horizontal="center"/>
    </xf>
    <xf numFmtId="0" fontId="10" fillId="0" borderId="68" xfId="197" applyBorder="1" applyAlignment="1">
      <alignment vertical="center" wrapText="1"/>
    </xf>
    <xf numFmtId="10" fontId="0" fillId="0" borderId="68" xfId="198" applyNumberFormat="1" applyFont="1" applyFill="1" applyBorder="1"/>
    <xf numFmtId="0" fontId="69" fillId="0" borderId="24" xfId="197" applyFont="1" applyBorder="1" applyAlignment="1">
      <alignment horizontal="center" vertical="center" wrapText="1"/>
    </xf>
    <xf numFmtId="3" fontId="10" fillId="0" borderId="24" xfId="197" applyNumberFormat="1" applyFill="1" applyBorder="1" applyAlignment="1">
      <alignment vertical="center"/>
    </xf>
    <xf numFmtId="10" fontId="0" fillId="0" borderId="24" xfId="198" applyNumberFormat="1" applyFont="1" applyFill="1" applyBorder="1" applyAlignment="1">
      <alignment vertical="center"/>
    </xf>
    <xf numFmtId="0" fontId="104" fillId="33" borderId="71" xfId="197" applyFont="1" applyFill="1" applyBorder="1" applyAlignment="1">
      <alignment horizontal="center" vertical="center" wrapText="1"/>
    </xf>
    <xf numFmtId="0" fontId="104" fillId="33" borderId="19" xfId="197" applyFont="1" applyFill="1" applyBorder="1" applyAlignment="1">
      <alignment horizontal="center" vertical="center" wrapText="1"/>
    </xf>
    <xf numFmtId="16" fontId="10" fillId="0" borderId="24" xfId="197" applyNumberFormat="1" applyBorder="1" applyAlignment="1">
      <alignment vertical="top"/>
    </xf>
    <xf numFmtId="16" fontId="10" fillId="0" borderId="24" xfId="197" applyNumberFormat="1" applyFill="1" applyBorder="1" applyAlignment="1">
      <alignment vertical="top"/>
    </xf>
    <xf numFmtId="3" fontId="69" fillId="0" borderId="24" xfId="197" applyNumberFormat="1" applyFont="1" applyBorder="1"/>
    <xf numFmtId="3" fontId="69" fillId="0" borderId="24" xfId="197" applyNumberFormat="1" applyFont="1" applyFill="1" applyBorder="1"/>
    <xf numFmtId="10" fontId="0" fillId="0" borderId="24" xfId="198" applyNumberFormat="1" applyFont="1" applyBorder="1"/>
    <xf numFmtId="0" fontId="10" fillId="0" borderId="22" xfId="197" applyBorder="1"/>
    <xf numFmtId="3" fontId="10" fillId="0" borderId="22" xfId="197" applyNumberFormat="1" applyFill="1" applyBorder="1"/>
    <xf numFmtId="0" fontId="104" fillId="0" borderId="68" xfId="197" applyFont="1" applyFill="1" applyBorder="1" applyAlignment="1">
      <alignment horizontal="center" vertical="center" wrapText="1"/>
    </xf>
    <xf numFmtId="16" fontId="9" fillId="0" borderId="22" xfId="197" applyNumberFormat="1" applyFont="1" applyFill="1" applyBorder="1" applyAlignment="1">
      <alignment vertical="top"/>
    </xf>
    <xf numFmtId="3" fontId="69" fillId="0" borderId="22" xfId="197" applyNumberFormat="1" applyFont="1" applyFill="1" applyBorder="1"/>
    <xf numFmtId="0" fontId="128" fillId="0" borderId="24" xfId="197" applyFont="1" applyBorder="1" applyAlignment="1">
      <alignment horizontal="center" vertical="center" wrapText="1"/>
    </xf>
    <xf numFmtId="0" fontId="128" fillId="0" borderId="22" xfId="197" applyFont="1" applyFill="1" applyBorder="1"/>
    <xf numFmtId="3" fontId="10" fillId="0" borderId="24" xfId="197" applyNumberFormat="1" applyFill="1" applyBorder="1" applyAlignment="1"/>
    <xf numFmtId="10" fontId="0" fillId="0" borderId="68" xfId="198" applyNumberFormat="1" applyFont="1" applyBorder="1"/>
    <xf numFmtId="49" fontId="63" fillId="0" borderId="24" xfId="143" applyNumberFormat="1" applyFont="1" applyBorder="1"/>
    <xf numFmtId="3" fontId="155" fillId="24" borderId="24" xfId="143" applyNumberFormat="1" applyFont="1" applyFill="1" applyBorder="1" applyAlignment="1">
      <alignment horizontal="right" indent="1"/>
    </xf>
    <xf numFmtId="10" fontId="59" fillId="0" borderId="24" xfId="143" applyNumberFormat="1" applyFont="1" applyBorder="1" applyAlignment="1">
      <alignment horizontal="right" indent="1"/>
    </xf>
    <xf numFmtId="49" fontId="94" fillId="47" borderId="24" xfId="143" applyNumberFormat="1" applyFont="1" applyFill="1" applyBorder="1"/>
    <xf numFmtId="3" fontId="146" fillId="47" borderId="24" xfId="143" applyNumberFormat="1" applyFont="1" applyFill="1" applyBorder="1" applyAlignment="1">
      <alignment horizontal="right" indent="1"/>
    </xf>
    <xf numFmtId="16" fontId="10" fillId="47" borderId="0" xfId="197" applyNumberFormat="1" applyFont="1" applyFill="1" applyBorder="1" applyAlignment="1">
      <alignment horizontal="center"/>
    </xf>
    <xf numFmtId="3" fontId="10" fillId="47" borderId="0" xfId="197" applyNumberFormat="1" applyFont="1" applyFill="1" applyBorder="1"/>
    <xf numFmtId="16" fontId="10" fillId="47" borderId="24" xfId="197" applyNumberFormat="1" applyFill="1" applyBorder="1" applyAlignment="1">
      <alignment horizontal="right"/>
    </xf>
    <xf numFmtId="3" fontId="10" fillId="47" borderId="24" xfId="197" applyNumberFormat="1" applyFill="1" applyBorder="1"/>
    <xf numFmtId="16" fontId="9" fillId="47" borderId="19" xfId="197" applyNumberFormat="1" applyFont="1" applyFill="1" applyBorder="1" applyAlignment="1">
      <alignment vertical="top"/>
    </xf>
    <xf numFmtId="185" fontId="74" fillId="47" borderId="55" xfId="192" applyNumberFormat="1" applyFont="1" applyFill="1" applyBorder="1" applyAlignment="1">
      <alignment vertical="center"/>
    </xf>
    <xf numFmtId="185" fontId="74" fillId="47" borderId="56" xfId="192" applyNumberFormat="1" applyFont="1" applyFill="1" applyBorder="1" applyAlignment="1">
      <alignment vertical="center"/>
    </xf>
    <xf numFmtId="0" fontId="119" fillId="47" borderId="0" xfId="153" applyFont="1" applyFill="1" applyBorder="1"/>
    <xf numFmtId="0" fontId="69" fillId="47" borderId="65" xfId="190" applyFont="1" applyFill="1" applyBorder="1" applyAlignment="1">
      <alignment vertical="center"/>
    </xf>
    <xf numFmtId="0" fontId="69" fillId="47" borderId="57" xfId="190" applyFont="1" applyFill="1" applyBorder="1" applyAlignment="1">
      <alignment vertical="center"/>
    </xf>
    <xf numFmtId="185" fontId="74" fillId="47" borderId="64" xfId="192" applyNumberFormat="1" applyFont="1" applyFill="1" applyBorder="1" applyAlignment="1">
      <alignment vertical="center"/>
    </xf>
    <xf numFmtId="185" fontId="74" fillId="47" borderId="59" xfId="192" applyNumberFormat="1" applyFont="1" applyFill="1" applyBorder="1" applyAlignment="1">
      <alignment vertical="center"/>
    </xf>
    <xf numFmtId="0" fontId="69" fillId="0" borderId="63" xfId="190" applyFont="1" applyFill="1" applyBorder="1" applyAlignment="1">
      <alignment vertical="center"/>
    </xf>
    <xf numFmtId="0" fontId="69" fillId="0" borderId="64" xfId="190" applyFont="1" applyFill="1" applyBorder="1" applyAlignment="1">
      <alignment vertical="center"/>
    </xf>
    <xf numFmtId="185" fontId="128" fillId="0" borderId="59" xfId="192" applyNumberFormat="1" applyFont="1" applyFill="1" applyBorder="1" applyAlignment="1">
      <alignment vertical="center"/>
    </xf>
    <xf numFmtId="0" fontId="130" fillId="30" borderId="24" xfId="191" applyFont="1" applyFill="1" applyBorder="1" applyAlignment="1">
      <alignment horizontal="center" vertical="center"/>
    </xf>
    <xf numFmtId="0" fontId="130" fillId="30" borderId="24" xfId="190" applyNumberFormat="1" applyFont="1" applyFill="1" applyBorder="1" applyAlignment="1">
      <alignment horizontal="left" vertical="center" wrapText="1" indent="1"/>
    </xf>
    <xf numFmtId="0" fontId="13" fillId="30" borderId="24" xfId="191" applyFont="1" applyFill="1" applyBorder="1" applyAlignment="1">
      <alignment horizontal="center" vertical="center"/>
    </xf>
    <xf numFmtId="0" fontId="13" fillId="30" borderId="24" xfId="191" applyFont="1" applyFill="1" applyBorder="1"/>
    <xf numFmtId="49" fontId="12" fillId="30" borderId="24" xfId="191" applyNumberFormat="1" applyFont="1" applyFill="1" applyBorder="1" applyAlignment="1">
      <alignment horizontal="center" vertical="center"/>
    </xf>
    <xf numFmtId="0" fontId="139" fillId="30" borderId="0" xfId="0" applyFont="1" applyFill="1" applyBorder="1" applyAlignment="1">
      <alignment horizontal="left"/>
    </xf>
    <xf numFmtId="3" fontId="13" fillId="0" borderId="22" xfId="191" applyNumberFormat="1" applyFont="1" applyFill="1" applyBorder="1"/>
    <xf numFmtId="3" fontId="69" fillId="0" borderId="0" xfId="0" applyNumberFormat="1" applyFont="1" applyBorder="1" applyAlignment="1"/>
    <xf numFmtId="3" fontId="146" fillId="0" borderId="0" xfId="143" applyNumberFormat="1" applyFont="1" applyFill="1" applyBorder="1" applyAlignment="1"/>
    <xf numFmtId="0" fontId="147" fillId="0" borderId="0" xfId="143" applyFont="1" applyFill="1" applyBorder="1"/>
    <xf numFmtId="3" fontId="146" fillId="0" borderId="0" xfId="143" applyNumberFormat="1" applyFont="1" applyFill="1" applyBorder="1" applyAlignment="1">
      <alignment horizontal="right"/>
    </xf>
    <xf numFmtId="3" fontId="60" fillId="0" borderId="0" xfId="143" applyNumberFormat="1" applyFont="1" applyFill="1" applyBorder="1"/>
    <xf numFmtId="3" fontId="59" fillId="0" borderId="0" xfId="143" applyNumberFormat="1" applyFont="1" applyFill="1" applyBorder="1"/>
    <xf numFmtId="3" fontId="83" fillId="0" borderId="0" xfId="189" applyNumberFormat="1"/>
    <xf numFmtId="0" fontId="157" fillId="0" borderId="0" xfId="189" applyFont="1" applyAlignment="1">
      <alignment horizontal="left" vertical="top"/>
    </xf>
    <xf numFmtId="0" fontId="139" fillId="0" borderId="0" xfId="0" applyFont="1"/>
    <xf numFmtId="0" fontId="159" fillId="0" borderId="0" xfId="189" applyFont="1" applyAlignment="1">
      <alignment horizontal="left" vertical="top"/>
    </xf>
    <xf numFmtId="0" fontId="160" fillId="0" borderId="0" xfId="189" applyFont="1"/>
    <xf numFmtId="0" fontId="157" fillId="0" borderId="0" xfId="189" applyFont="1"/>
    <xf numFmtId="0" fontId="158" fillId="0" borderId="73" xfId="189" applyFont="1" applyBorder="1" applyAlignment="1">
      <alignment horizontal="right" wrapText="1" indent="5"/>
    </xf>
    <xf numFmtId="0" fontId="158" fillId="0" borderId="73" xfId="189" applyFont="1" applyBorder="1" applyAlignment="1">
      <alignment horizontal="center" wrapText="1"/>
    </xf>
    <xf numFmtId="0" fontId="157" fillId="0" borderId="30" xfId="189" applyFont="1" applyBorder="1" applyAlignment="1">
      <alignment horizontal="left" vertical="center" wrapText="1"/>
    </xf>
    <xf numFmtId="3" fontId="157" fillId="0" borderId="30" xfId="189" applyNumberFormat="1" applyFont="1" applyBorder="1" applyAlignment="1">
      <alignment horizontal="right" wrapText="1"/>
    </xf>
    <xf numFmtId="3" fontId="157" fillId="0" borderId="30" xfId="189" applyNumberFormat="1" applyFont="1" applyBorder="1" applyAlignment="1">
      <alignment horizontal="right" vertical="center" wrapText="1"/>
    </xf>
    <xf numFmtId="10" fontId="157" fillId="0" borderId="30" xfId="189" applyNumberFormat="1" applyFont="1" applyBorder="1" applyAlignment="1">
      <alignment horizontal="right" vertical="center" wrapText="1"/>
    </xf>
    <xf numFmtId="0" fontId="157" fillId="0" borderId="0" xfId="189" applyFont="1" applyAlignment="1">
      <alignment horizontal="left" vertical="center" wrapText="1" indent="5"/>
    </xf>
    <xf numFmtId="3" fontId="157" fillId="0" borderId="0" xfId="187" applyNumberFormat="1" applyFont="1" applyAlignment="1">
      <alignment horizontal="right" vertical="center" wrapText="1"/>
    </xf>
    <xf numFmtId="10" fontId="157" fillId="0" borderId="0" xfId="187" applyNumberFormat="1" applyFont="1" applyAlignment="1">
      <alignment horizontal="right" vertical="center" wrapText="1"/>
    </xf>
    <xf numFmtId="10" fontId="157" fillId="0" borderId="0" xfId="187" applyNumberFormat="1" applyFont="1" applyAlignment="1">
      <alignment horizontal="right" vertical="center"/>
    </xf>
    <xf numFmtId="0" fontId="157" fillId="0" borderId="0" xfId="189" applyFont="1" applyAlignment="1">
      <alignment horizontal="left" vertical="center" wrapText="1"/>
    </xf>
    <xf numFmtId="3" fontId="157" fillId="0" borderId="74" xfId="187" applyNumberFormat="1" applyFont="1" applyBorder="1" applyAlignment="1">
      <alignment horizontal="right" vertical="center" wrapText="1"/>
    </xf>
    <xf numFmtId="0" fontId="157" fillId="0" borderId="74" xfId="187" applyFont="1" applyBorder="1" applyAlignment="1">
      <alignment horizontal="right" vertical="center" wrapText="1"/>
    </xf>
    <xf numFmtId="10" fontId="157" fillId="0" borderId="74" xfId="187" applyNumberFormat="1" applyFont="1" applyBorder="1" applyAlignment="1">
      <alignment horizontal="right" vertical="center" wrapText="1"/>
    </xf>
    <xf numFmtId="3" fontId="158" fillId="0" borderId="0" xfId="187" applyNumberFormat="1" applyFont="1" applyAlignment="1">
      <alignment horizontal="right" vertical="center" wrapText="1"/>
    </xf>
    <xf numFmtId="10" fontId="158" fillId="0" borderId="0" xfId="187" applyNumberFormat="1" applyFont="1" applyAlignment="1">
      <alignment horizontal="right" vertical="center" wrapText="1"/>
    </xf>
    <xf numFmtId="0" fontId="60" fillId="0" borderId="0" xfId="143" applyFont="1" applyFill="1" applyBorder="1" applyAlignment="1"/>
    <xf numFmtId="0" fontId="68" fillId="0" borderId="0" xfId="143" applyFont="1" applyFill="1" applyBorder="1" applyAlignment="1"/>
    <xf numFmtId="0" fontId="59" fillId="0" borderId="0" xfId="143" applyFont="1" applyFill="1" applyBorder="1" applyAlignment="1">
      <alignment horizontal="center"/>
    </xf>
    <xf numFmtId="0" fontId="59" fillId="0" borderId="0" xfId="143" applyFont="1" applyFill="1" applyBorder="1" applyAlignment="1">
      <alignment horizontal="center" vertical="center"/>
    </xf>
    <xf numFmtId="0" fontId="21" fillId="0" borderId="0" xfId="143" applyFill="1"/>
    <xf numFmtId="0" fontId="0" fillId="0" borderId="0" xfId="0" applyFill="1"/>
    <xf numFmtId="0" fontId="60" fillId="32" borderId="69" xfId="181" applyFont="1" applyFill="1" applyBorder="1" applyAlignment="1">
      <alignment horizontal="center" vertical="center" wrapText="1"/>
    </xf>
    <xf numFmtId="185" fontId="15" fillId="0" borderId="0" xfId="191" applyNumberFormat="1" applyFont="1"/>
    <xf numFmtId="185" fontId="15" fillId="0" borderId="0" xfId="191" applyNumberFormat="1" applyFont="1" applyFill="1"/>
    <xf numFmtId="0" fontId="158" fillId="0" borderId="0" xfId="189" applyFont="1" applyBorder="1" applyAlignment="1">
      <alignment horizontal="right" vertical="center" wrapText="1" indent="6"/>
    </xf>
    <xf numFmtId="0" fontId="157" fillId="0" borderId="74" xfId="189" applyFont="1" applyBorder="1" applyAlignment="1">
      <alignment horizontal="left" vertical="center" wrapText="1"/>
    </xf>
    <xf numFmtId="3" fontId="59" fillId="30" borderId="68" xfId="154" applyNumberFormat="1" applyFont="1" applyFill="1" applyBorder="1" applyAlignment="1">
      <alignment horizontal="right" indent="1"/>
    </xf>
    <xf numFmtId="3" fontId="59" fillId="30" borderId="69" xfId="154" applyNumberFormat="1" applyFont="1" applyFill="1" applyBorder="1" applyAlignment="1">
      <alignment horizontal="right" indent="1"/>
    </xf>
    <xf numFmtId="3" fontId="60" fillId="25" borderId="68" xfId="154" applyNumberFormat="1" applyFont="1" applyFill="1" applyBorder="1" applyAlignment="1">
      <alignment vertical="center"/>
    </xf>
    <xf numFmtId="3" fontId="60" fillId="25" borderId="69" xfId="154" applyNumberFormat="1" applyFont="1" applyFill="1" applyBorder="1" applyAlignment="1">
      <alignment vertical="center"/>
    </xf>
    <xf numFmtId="3" fontId="59" fillId="31" borderId="71" xfId="154" applyNumberFormat="1" applyFont="1" applyFill="1" applyBorder="1" applyAlignment="1">
      <alignment horizontal="right" indent="1"/>
    </xf>
    <xf numFmtId="3" fontId="59" fillId="31" borderId="30" xfId="154" applyNumberFormat="1" applyFont="1" applyFill="1" applyBorder="1" applyAlignment="1">
      <alignment horizontal="right" indent="1"/>
    </xf>
    <xf numFmtId="3" fontId="60" fillId="31" borderId="70" xfId="154" applyNumberFormat="1" applyFont="1" applyFill="1" applyBorder="1" applyAlignment="1">
      <alignment horizontal="right" indent="1"/>
    </xf>
    <xf numFmtId="3" fontId="59" fillId="31" borderId="72" xfId="154" applyNumberFormat="1" applyFont="1" applyFill="1" applyBorder="1" applyAlignment="1">
      <alignment horizontal="right" indent="1"/>
    </xf>
    <xf numFmtId="3" fontId="59" fillId="0" borderId="68" xfId="154" applyNumberFormat="1" applyFont="1" applyFill="1" applyBorder="1" applyAlignment="1">
      <alignment horizontal="right" indent="1"/>
    </xf>
    <xf numFmtId="3" fontId="59" fillId="0" borderId="69" xfId="154" applyNumberFormat="1" applyFont="1" applyFill="1" applyBorder="1" applyAlignment="1">
      <alignment horizontal="right" indent="1"/>
    </xf>
    <xf numFmtId="3" fontId="60" fillId="39" borderId="68" xfId="154" applyNumberFormat="1" applyFont="1" applyFill="1" applyBorder="1" applyAlignment="1">
      <alignment horizontal="right" indent="1"/>
    </xf>
    <xf numFmtId="3" fontId="60" fillId="39" borderId="69" xfId="154" applyNumberFormat="1" applyFont="1" applyFill="1" applyBorder="1" applyAlignment="1">
      <alignment horizontal="right" indent="1"/>
    </xf>
    <xf numFmtId="3" fontId="59" fillId="0" borderId="71" xfId="154" applyNumberFormat="1" applyFont="1" applyFill="1" applyBorder="1" applyAlignment="1">
      <alignment horizontal="right" indent="1"/>
    </xf>
    <xf numFmtId="3" fontId="59" fillId="0" borderId="30" xfId="154" applyNumberFormat="1" applyFont="1" applyFill="1" applyBorder="1" applyAlignment="1">
      <alignment horizontal="right" indent="1"/>
    </xf>
    <xf numFmtId="3" fontId="59" fillId="0" borderId="70" xfId="154" applyNumberFormat="1" applyFont="1" applyFill="1" applyBorder="1" applyAlignment="1">
      <alignment horizontal="right" indent="1"/>
    </xf>
    <xf numFmtId="3" fontId="59" fillId="0" borderId="72" xfId="154" applyNumberFormat="1" applyFont="1" applyFill="1" applyBorder="1" applyAlignment="1">
      <alignment horizontal="right" indent="1"/>
    </xf>
    <xf numFmtId="3" fontId="91" fillId="30" borderId="68" xfId="154" applyNumberFormat="1" applyFont="1" applyFill="1" applyBorder="1" applyAlignment="1">
      <alignment horizontal="right" indent="1"/>
    </xf>
    <xf numFmtId="3" fontId="91" fillId="30" borderId="69" xfId="154" applyNumberFormat="1" applyFont="1" applyFill="1" applyBorder="1" applyAlignment="1">
      <alignment horizontal="right" indent="1"/>
    </xf>
    <xf numFmtId="169" fontId="91" fillId="30" borderId="69" xfId="154" applyNumberFormat="1" applyFont="1" applyFill="1" applyBorder="1" applyAlignment="1">
      <alignment horizontal="right"/>
    </xf>
    <xf numFmtId="3" fontId="74" fillId="25" borderId="68" xfId="154" applyNumberFormat="1" applyFont="1" applyFill="1" applyBorder="1" applyAlignment="1"/>
    <xf numFmtId="3" fontId="74" fillId="25" borderId="69" xfId="154" applyNumberFormat="1" applyFont="1" applyFill="1" applyBorder="1" applyAlignment="1"/>
    <xf numFmtId="3" fontId="91" fillId="0" borderId="71" xfId="154" applyNumberFormat="1" applyFont="1" applyFill="1" applyBorder="1" applyAlignment="1">
      <alignment horizontal="right" indent="1"/>
    </xf>
    <xf numFmtId="3" fontId="91" fillId="0" borderId="30" xfId="154" applyNumberFormat="1" applyFont="1" applyFill="1" applyBorder="1" applyAlignment="1">
      <alignment horizontal="right" indent="1"/>
    </xf>
    <xf numFmtId="3" fontId="91" fillId="0" borderId="70" xfId="154" applyNumberFormat="1" applyFont="1" applyFill="1" applyBorder="1" applyAlignment="1">
      <alignment horizontal="right" indent="1"/>
    </xf>
    <xf numFmtId="3" fontId="91" fillId="0" borderId="72" xfId="154" applyNumberFormat="1" applyFont="1" applyFill="1" applyBorder="1" applyAlignment="1">
      <alignment horizontal="right" indent="1"/>
    </xf>
    <xf numFmtId="169" fontId="59" fillId="0" borderId="70" xfId="154" applyNumberFormat="1" applyFont="1" applyFill="1" applyBorder="1" applyAlignment="1">
      <alignment horizontal="right"/>
    </xf>
    <xf numFmtId="3" fontId="91" fillId="0" borderId="68" xfId="154" applyNumberFormat="1" applyFont="1" applyFill="1" applyBorder="1" applyAlignment="1">
      <alignment horizontal="right" indent="1"/>
    </xf>
    <xf numFmtId="3" fontId="91" fillId="0" borderId="69" xfId="154" applyNumberFormat="1" applyFont="1" applyFill="1" applyBorder="1" applyAlignment="1">
      <alignment horizontal="right" indent="1"/>
    </xf>
    <xf numFmtId="3" fontId="91" fillId="0" borderId="73" xfId="154" applyNumberFormat="1" applyFont="1" applyFill="1" applyBorder="1" applyAlignment="1">
      <alignment horizontal="right" indent="1"/>
    </xf>
    <xf numFmtId="3" fontId="74" fillId="39" borderId="68" xfId="154" applyNumberFormat="1" applyFont="1" applyFill="1" applyBorder="1" applyAlignment="1">
      <alignment horizontal="right" indent="1"/>
    </xf>
    <xf numFmtId="3" fontId="74" fillId="39" borderId="69" xfId="154" applyNumberFormat="1" applyFont="1" applyFill="1" applyBorder="1" applyAlignment="1">
      <alignment horizontal="right" indent="1"/>
    </xf>
    <xf numFmtId="3" fontId="91" fillId="0" borderId="71" xfId="154" applyNumberFormat="1" applyFont="1" applyFill="1" applyBorder="1" applyAlignment="1">
      <alignment horizontal="right"/>
    </xf>
    <xf numFmtId="169" fontId="91" fillId="0" borderId="70" xfId="154" applyNumberFormat="1" applyFont="1" applyFill="1" applyBorder="1" applyAlignment="1">
      <alignment horizontal="right"/>
    </xf>
    <xf numFmtId="173" fontId="59" fillId="38" borderId="24" xfId="107" applyNumberFormat="1" applyFont="1" applyFill="1" applyBorder="1"/>
    <xf numFmtId="173" fontId="60" fillId="38" borderId="24" xfId="107" applyNumberFormat="1" applyFont="1" applyFill="1" applyBorder="1"/>
    <xf numFmtId="3" fontId="109" fillId="0" borderId="0" xfId="143" applyNumberFormat="1" applyFont="1" applyBorder="1" applyAlignment="1">
      <alignment horizontal="right"/>
    </xf>
    <xf numFmtId="10" fontId="94" fillId="30" borderId="69" xfId="0" applyNumberFormat="1" applyFont="1" applyFill="1" applyBorder="1" applyAlignment="1">
      <alignment horizontal="center"/>
    </xf>
    <xf numFmtId="2" fontId="94" fillId="30" borderId="68" xfId="0" applyNumberFormat="1" applyFont="1" applyFill="1" applyBorder="1" applyAlignment="1"/>
    <xf numFmtId="2" fontId="94" fillId="30" borderId="69" xfId="0" applyNumberFormat="1" applyFont="1" applyFill="1" applyBorder="1" applyAlignment="1"/>
    <xf numFmtId="2" fontId="94" fillId="30" borderId="68" xfId="0" applyNumberFormat="1" applyFont="1" applyFill="1" applyBorder="1" applyAlignment="1">
      <alignment horizontal="right"/>
    </xf>
    <xf numFmtId="2" fontId="94" fillId="30" borderId="69" xfId="0" applyNumberFormat="1" applyFont="1" applyFill="1" applyBorder="1" applyAlignment="1">
      <alignment horizontal="right"/>
    </xf>
    <xf numFmtId="2" fontId="94" fillId="30" borderId="73" xfId="0" applyNumberFormat="1" applyFont="1" applyFill="1" applyBorder="1" applyAlignment="1">
      <alignment horizontal="right"/>
    </xf>
    <xf numFmtId="10" fontId="63" fillId="0" borderId="69" xfId="0" applyNumberFormat="1" applyFont="1" applyFill="1" applyBorder="1" applyAlignment="1">
      <alignment horizontal="center"/>
    </xf>
    <xf numFmtId="2" fontId="63" fillId="0" borderId="68" xfId="0" applyNumberFormat="1" applyFont="1" applyFill="1" applyBorder="1" applyAlignment="1">
      <alignment horizontal="right"/>
    </xf>
    <xf numFmtId="2" fontId="63" fillId="0" borderId="69" xfId="0" applyNumberFormat="1" applyFont="1" applyFill="1" applyBorder="1" applyAlignment="1">
      <alignment horizontal="right"/>
    </xf>
    <xf numFmtId="2" fontId="63" fillId="0" borderId="73" xfId="0" applyNumberFormat="1" applyFont="1" applyFill="1" applyBorder="1" applyAlignment="1">
      <alignment horizontal="right"/>
    </xf>
    <xf numFmtId="2" fontId="94" fillId="39" borderId="73" xfId="0" applyNumberFormat="1" applyFont="1" applyFill="1" applyBorder="1" applyAlignment="1">
      <alignment horizontal="right"/>
    </xf>
    <xf numFmtId="3" fontId="66" fillId="39" borderId="71" xfId="0" applyNumberFormat="1" applyFont="1" applyFill="1" applyBorder="1" applyAlignment="1">
      <alignment horizontal="center" wrapText="1"/>
    </xf>
    <xf numFmtId="173" fontId="63" fillId="0" borderId="71" xfId="0" applyNumberFormat="1" applyFont="1" applyFill="1" applyBorder="1" applyAlignment="1"/>
    <xf numFmtId="10" fontId="63" fillId="0" borderId="72" xfId="0" applyNumberFormat="1" applyFont="1" applyFill="1" applyBorder="1" applyAlignment="1">
      <alignment horizontal="center"/>
    </xf>
    <xf numFmtId="173" fontId="63" fillId="0" borderId="70" xfId="0" applyNumberFormat="1" applyFont="1" applyFill="1" applyBorder="1" applyAlignment="1"/>
    <xf numFmtId="2" fontId="63" fillId="0" borderId="72" xfId="0" applyNumberFormat="1" applyFont="1" applyFill="1" applyBorder="1" applyAlignment="1">
      <alignment horizontal="right"/>
    </xf>
    <xf numFmtId="173" fontId="60" fillId="32" borderId="0" xfId="143" applyNumberFormat="1" applyFont="1" applyFill="1" applyBorder="1" applyAlignment="1">
      <alignment horizontal="right"/>
    </xf>
    <xf numFmtId="173" fontId="60" fillId="32" borderId="0" xfId="143" applyNumberFormat="1" applyFont="1" applyFill="1" applyBorder="1" applyAlignment="1">
      <alignment horizontal="center"/>
    </xf>
    <xf numFmtId="3" fontId="66" fillId="48" borderId="0" xfId="143" applyNumberFormat="1" applyFont="1" applyFill="1" applyBorder="1" applyAlignment="1">
      <alignment horizontal="center" vertical="center" wrapText="1"/>
    </xf>
    <xf numFmtId="3" fontId="66" fillId="48" borderId="0" xfId="143" applyNumberFormat="1" applyFont="1" applyFill="1" applyBorder="1" applyAlignment="1">
      <alignment horizontal="right" vertical="center"/>
    </xf>
    <xf numFmtId="3" fontId="66" fillId="48" borderId="0" xfId="143" applyNumberFormat="1" applyFont="1" applyFill="1" applyBorder="1" applyAlignment="1">
      <alignment horizontal="center" vertical="center"/>
    </xf>
    <xf numFmtId="173" fontId="59" fillId="30" borderId="68" xfId="0" applyNumberFormat="1" applyFont="1" applyFill="1" applyBorder="1" applyAlignment="1">
      <alignment horizontal="right"/>
    </xf>
    <xf numFmtId="173" fontId="60" fillId="30" borderId="69" xfId="0" applyNumberFormat="1" applyFont="1" applyFill="1" applyBorder="1" applyAlignment="1">
      <alignment horizontal="center"/>
    </xf>
    <xf numFmtId="173" fontId="59" fillId="30" borderId="68" xfId="0" applyNumberFormat="1" applyFont="1" applyFill="1" applyBorder="1" applyAlignment="1">
      <alignment horizontal="center"/>
    </xf>
    <xf numFmtId="3" fontId="60" fillId="27" borderId="72" xfId="0" applyNumberFormat="1" applyFont="1" applyFill="1" applyBorder="1" applyAlignment="1">
      <alignment horizontal="center"/>
    </xf>
    <xf numFmtId="173" fontId="59" fillId="0" borderId="68" xfId="0" applyNumberFormat="1" applyFont="1" applyFill="1" applyBorder="1" applyAlignment="1">
      <alignment horizontal="right"/>
    </xf>
    <xf numFmtId="49" fontId="59" fillId="0" borderId="68" xfId="0" applyNumberFormat="1" applyFont="1" applyFill="1" applyBorder="1" applyAlignment="1">
      <alignment horizontal="center"/>
    </xf>
    <xf numFmtId="173" fontId="59" fillId="0" borderId="69" xfId="0" applyNumberFormat="1" applyFont="1" applyFill="1" applyBorder="1" applyAlignment="1">
      <alignment horizontal="center"/>
    </xf>
    <xf numFmtId="173" fontId="59" fillId="0" borderId="68" xfId="0" applyNumberFormat="1" applyFont="1" applyFill="1" applyBorder="1" applyAlignment="1">
      <alignment horizontal="center"/>
    </xf>
    <xf numFmtId="173" fontId="59" fillId="0" borderId="73" xfId="0" applyNumberFormat="1" applyFont="1" applyFill="1" applyBorder="1" applyAlignment="1">
      <alignment horizontal="right"/>
    </xf>
    <xf numFmtId="49" fontId="59" fillId="0" borderId="73" xfId="0" applyNumberFormat="1" applyFont="1" applyFill="1" applyBorder="1" applyAlignment="1">
      <alignment horizontal="center"/>
    </xf>
    <xf numFmtId="173" fontId="60" fillId="39" borderId="73" xfId="0" applyNumberFormat="1" applyFont="1" applyFill="1" applyBorder="1" applyAlignment="1">
      <alignment horizontal="right"/>
    </xf>
    <xf numFmtId="49" fontId="60" fillId="39" borderId="73" xfId="0" applyNumberFormat="1" applyFont="1" applyFill="1" applyBorder="1" applyAlignment="1">
      <alignment horizontal="center"/>
    </xf>
    <xf numFmtId="3" fontId="59" fillId="0" borderId="72" xfId="0" applyNumberFormat="1" applyFont="1" applyFill="1" applyBorder="1" applyAlignment="1">
      <alignment horizontal="center"/>
    </xf>
    <xf numFmtId="173" fontId="59" fillId="0" borderId="68" xfId="0" quotePrefix="1" applyNumberFormat="1" applyFont="1" applyFill="1" applyBorder="1" applyAlignment="1">
      <alignment horizontal="center"/>
    </xf>
    <xf numFmtId="183" fontId="63" fillId="0" borderId="69" xfId="0" applyNumberFormat="1" applyFont="1" applyFill="1" applyBorder="1" applyAlignment="1">
      <alignment horizontal="right" indent="1"/>
    </xf>
    <xf numFmtId="3" fontId="59" fillId="0" borderId="0" xfId="143" applyNumberFormat="1" applyFont="1" applyBorder="1"/>
    <xf numFmtId="0" fontId="67" fillId="0" borderId="0" xfId="143" applyFont="1" applyBorder="1"/>
    <xf numFmtId="0" fontId="68" fillId="0" borderId="0" xfId="143" applyFont="1" applyBorder="1"/>
    <xf numFmtId="14" fontId="67" fillId="0" borderId="0" xfId="143" applyNumberFormat="1" applyFont="1" applyBorder="1"/>
    <xf numFmtId="16" fontId="101" fillId="24" borderId="77" xfId="143" applyNumberFormat="1" applyFont="1" applyFill="1" applyBorder="1" applyAlignment="1">
      <alignment horizontal="center" wrapText="1"/>
    </xf>
    <xf numFmtId="174" fontId="108" fillId="24" borderId="73" xfId="143" applyNumberFormat="1" applyFont="1" applyFill="1" applyBorder="1" applyAlignment="1">
      <alignment horizontal="right"/>
    </xf>
    <xf numFmtId="174" fontId="109" fillId="0" borderId="73" xfId="143" applyNumberFormat="1" applyFont="1" applyBorder="1" applyAlignment="1"/>
    <xf numFmtId="3" fontId="109" fillId="0" borderId="73" xfId="143" applyNumberFormat="1" applyFont="1" applyBorder="1" applyAlignment="1">
      <alignment horizontal="right"/>
    </xf>
    <xf numFmtId="3" fontId="109" fillId="0" borderId="78" xfId="143" applyNumberFormat="1" applyFont="1" applyBorder="1" applyAlignment="1">
      <alignment horizontal="right"/>
    </xf>
    <xf numFmtId="183" fontId="63" fillId="0" borderId="69" xfId="143" applyNumberFormat="1" applyFont="1" applyFill="1" applyBorder="1" applyAlignment="1">
      <alignment horizontal="right" indent="1"/>
    </xf>
    <xf numFmtId="0" fontId="8" fillId="0" borderId="0" xfId="191" applyFont="1"/>
    <xf numFmtId="185" fontId="8" fillId="0" borderId="0" xfId="191" applyNumberFormat="1" applyFont="1" applyAlignment="1">
      <alignment horizontal="right"/>
    </xf>
    <xf numFmtId="0" fontId="8" fillId="0" borderId="0" xfId="191" applyFont="1" applyAlignment="1">
      <alignment horizontal="right"/>
    </xf>
    <xf numFmtId="3" fontId="8" fillId="0" borderId="0" xfId="191" applyNumberFormat="1" applyFont="1" applyAlignment="1">
      <alignment horizontal="right"/>
    </xf>
    <xf numFmtId="14" fontId="88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6" fontId="10" fillId="30" borderId="0" xfId="197" applyNumberFormat="1" applyFont="1" applyFill="1" applyBorder="1" applyAlignment="1">
      <alignment horizontal="center"/>
    </xf>
    <xf numFmtId="3" fontId="10" fillId="0" borderId="0" xfId="197" applyNumberFormat="1" applyFont="1" applyFill="1" applyBorder="1" applyAlignment="1">
      <alignment horizontal="right"/>
    </xf>
    <xf numFmtId="3" fontId="10" fillId="47" borderId="0" xfId="197" applyNumberFormat="1" applyFont="1" applyFill="1" applyBorder="1" applyAlignment="1">
      <alignment horizontal="right"/>
    </xf>
    <xf numFmtId="3" fontId="10" fillId="0" borderId="24" xfId="197" applyNumberFormat="1" applyFont="1" applyFill="1" applyBorder="1"/>
    <xf numFmtId="16" fontId="8" fillId="30" borderId="24" xfId="197" applyNumberFormat="1" applyFont="1" applyFill="1" applyBorder="1" applyAlignment="1">
      <alignment horizontal="right"/>
    </xf>
    <xf numFmtId="3" fontId="8" fillId="30" borderId="24" xfId="197" applyNumberFormat="1" applyFont="1" applyFill="1" applyBorder="1"/>
    <xf numFmtId="3" fontId="10" fillId="30" borderId="24" xfId="197" applyNumberFormat="1" applyFill="1" applyBorder="1"/>
    <xf numFmtId="0" fontId="10" fillId="0" borderId="0" xfId="197" applyBorder="1" applyAlignment="1"/>
    <xf numFmtId="0" fontId="10" fillId="0" borderId="73" xfId="197" applyBorder="1" applyAlignment="1"/>
    <xf numFmtId="0" fontId="10" fillId="0" borderId="0" xfId="197" applyFill="1" applyBorder="1" applyAlignment="1"/>
    <xf numFmtId="0" fontId="10" fillId="0" borderId="73" xfId="197" applyFill="1" applyBorder="1" applyAlignment="1"/>
    <xf numFmtId="187" fontId="0" fillId="0" borderId="0" xfId="198" applyNumberFormat="1" applyFont="1" applyFill="1" applyBorder="1"/>
    <xf numFmtId="16" fontId="8" fillId="47" borderId="24" xfId="197" applyNumberFormat="1" applyFont="1" applyFill="1" applyBorder="1"/>
    <xf numFmtId="3" fontId="69" fillId="0" borderId="19" xfId="197" applyNumberFormat="1" applyFont="1" applyFill="1" applyBorder="1"/>
    <xf numFmtId="3" fontId="10" fillId="0" borderId="19" xfId="197" applyNumberFormat="1" applyFill="1" applyBorder="1"/>
    <xf numFmtId="16" fontId="9" fillId="0" borderId="19" xfId="197" applyNumberFormat="1" applyFont="1" applyFill="1" applyBorder="1" applyAlignment="1">
      <alignment vertical="top"/>
    </xf>
    <xf numFmtId="3" fontId="8" fillId="0" borderId="0" xfId="197" applyNumberFormat="1" applyFont="1" applyFill="1" applyBorder="1"/>
    <xf numFmtId="3" fontId="10" fillId="0" borderId="0" xfId="197" applyNumberFormat="1" applyFill="1" applyBorder="1" applyAlignment="1">
      <alignment vertical="center"/>
    </xf>
    <xf numFmtId="0" fontId="104" fillId="0" borderId="0" xfId="197" applyFont="1" applyFill="1" applyBorder="1" applyAlignment="1">
      <alignment horizontal="center" vertical="center" wrapText="1"/>
    </xf>
    <xf numFmtId="10" fontId="59" fillId="0" borderId="0" xfId="185" applyNumberFormat="1" applyFont="1"/>
    <xf numFmtId="185" fontId="65" fillId="45" borderId="31" xfId="191" applyNumberFormat="1" applyFont="1" applyFill="1" applyBorder="1" applyAlignment="1">
      <alignment vertical="center"/>
    </xf>
    <xf numFmtId="185" fontId="65" fillId="0" borderId="0" xfId="191" applyNumberFormat="1" applyFont="1" applyAlignment="1">
      <alignment vertical="center"/>
    </xf>
    <xf numFmtId="3" fontId="100" fillId="0" borderId="0" xfId="0" applyNumberFormat="1" applyFont="1" applyBorder="1"/>
    <xf numFmtId="173" fontId="59" fillId="0" borderId="0" xfId="0" applyNumberFormat="1" applyFont="1"/>
    <xf numFmtId="10" fontId="59" fillId="24" borderId="0" xfId="185" applyNumberFormat="1" applyFont="1" applyFill="1" applyAlignment="1">
      <alignment horizontal="center"/>
    </xf>
    <xf numFmtId="0" fontId="60" fillId="32" borderId="69" xfId="181" applyFont="1" applyFill="1" applyBorder="1" applyAlignment="1">
      <alignment horizontal="center" vertical="center" wrapText="1"/>
    </xf>
    <xf numFmtId="0" fontId="7" fillId="0" borderId="24" xfId="197" applyFont="1" applyBorder="1" applyAlignment="1">
      <alignment horizontal="right"/>
    </xf>
    <xf numFmtId="16" fontId="8" fillId="0" borderId="24" xfId="197" applyNumberFormat="1" applyFont="1" applyFill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Fill="1" applyBorder="1"/>
    <xf numFmtId="3" fontId="8" fillId="0" borderId="24" xfId="197" applyNumberFormat="1" applyFont="1" applyFill="1" applyBorder="1"/>
    <xf numFmtId="3" fontId="8" fillId="30" borderId="19" xfId="0" applyNumberFormat="1" applyFont="1" applyFill="1" applyBorder="1" applyAlignment="1"/>
    <xf numFmtId="3" fontId="8" fillId="30" borderId="24" xfId="0" applyNumberFormat="1" applyFont="1" applyFill="1" applyBorder="1"/>
    <xf numFmtId="16" fontId="10" fillId="30" borderId="24" xfId="197" applyNumberFormat="1" applyFill="1" applyBorder="1"/>
    <xf numFmtId="3" fontId="10" fillId="30" borderId="24" xfId="197" applyNumberFormat="1" applyFont="1" applyFill="1" applyBorder="1"/>
    <xf numFmtId="16" fontId="8" fillId="0" borderId="24" xfId="197" applyNumberFormat="1" applyFont="1" applyFill="1" applyBorder="1"/>
    <xf numFmtId="3" fontId="69" fillId="30" borderId="19" xfId="197" applyNumberFormat="1" applyFont="1" applyFill="1" applyBorder="1"/>
    <xf numFmtId="3" fontId="10" fillId="30" borderId="19" xfId="197" applyNumberFormat="1" applyFill="1" applyBorder="1"/>
    <xf numFmtId="0" fontId="104" fillId="33" borderId="70" xfId="197" applyFont="1" applyFill="1" applyBorder="1" applyAlignment="1">
      <alignment horizontal="center" vertical="center" wrapText="1"/>
    </xf>
    <xf numFmtId="173" fontId="6" fillId="36" borderId="22" xfId="131" applyNumberFormat="1" applyFont="1" applyFill="1" applyBorder="1" applyAlignment="1">
      <alignment horizontal="center" vertical="center" wrapText="1"/>
    </xf>
    <xf numFmtId="173" fontId="6" fillId="0" borderId="22" xfId="131" applyNumberFormat="1" applyFont="1" applyFill="1" applyBorder="1" applyAlignment="1">
      <alignment horizontal="center" vertical="center" wrapText="1"/>
    </xf>
    <xf numFmtId="3" fontId="6" fillId="36" borderId="22" xfId="131" applyNumberFormat="1" applyFont="1" applyFill="1" applyBorder="1" applyAlignment="1">
      <alignment horizontal="right" vertical="center" wrapText="1" indent="1"/>
    </xf>
    <xf numFmtId="173" fontId="6" fillId="0" borderId="22" xfId="131" applyNumberFormat="1" applyFont="1" applyFill="1" applyBorder="1" applyAlignment="1">
      <alignment horizontal="right" vertical="center" wrapText="1" indent="1"/>
    </xf>
    <xf numFmtId="173" fontId="6" fillId="36" borderId="22" xfId="131" applyNumberFormat="1" applyFont="1" applyFill="1" applyBorder="1" applyAlignment="1">
      <alignment horizontal="right" vertical="center" wrapText="1" indent="1"/>
    </xf>
    <xf numFmtId="3" fontId="6" fillId="0" borderId="22" xfId="131" applyNumberFormat="1" applyFont="1" applyFill="1" applyBorder="1" applyAlignment="1">
      <alignment horizontal="right" vertical="center" wrapText="1" indent="1"/>
    </xf>
    <xf numFmtId="2" fontId="94" fillId="30" borderId="68" xfId="159" applyNumberFormat="1" applyFont="1" applyFill="1" applyBorder="1" applyAlignment="1">
      <alignment horizontal="right"/>
    </xf>
    <xf numFmtId="173" fontId="63" fillId="30" borderId="19" xfId="0" applyNumberFormat="1" applyFont="1" applyFill="1" applyBorder="1" applyAlignment="1"/>
    <xf numFmtId="10" fontId="63" fillId="30" borderId="69" xfId="0" applyNumberFormat="1" applyFont="1" applyFill="1" applyBorder="1" applyAlignment="1">
      <alignment horizontal="center"/>
    </xf>
    <xf numFmtId="2" fontId="63" fillId="30" borderId="73" xfId="0" applyNumberFormat="1" applyFont="1" applyFill="1" applyBorder="1" applyAlignment="1">
      <alignment horizontal="right"/>
    </xf>
    <xf numFmtId="2" fontId="63" fillId="30" borderId="68" xfId="0" applyNumberFormat="1" applyFont="1" applyFill="1" applyBorder="1" applyAlignment="1">
      <alignment horizontal="right"/>
    </xf>
    <xf numFmtId="2" fontId="63" fillId="30" borderId="69" xfId="0" applyNumberFormat="1" applyFont="1" applyFill="1" applyBorder="1" applyAlignment="1">
      <alignment horizontal="right"/>
    </xf>
    <xf numFmtId="3" fontId="63" fillId="0" borderId="19" xfId="0" applyNumberFormat="1" applyFont="1" applyFill="1" applyBorder="1"/>
    <xf numFmtId="183" fontId="94" fillId="39" borderId="68" xfId="0" applyNumberFormat="1" applyFont="1" applyFill="1" applyBorder="1" applyAlignment="1">
      <alignment horizontal="right" indent="1"/>
    </xf>
    <xf numFmtId="182" fontId="94" fillId="39" borderId="19" xfId="0" applyNumberFormat="1" applyFont="1" applyFill="1" applyBorder="1"/>
    <xf numFmtId="0" fontId="66" fillId="29" borderId="23" xfId="0" applyFont="1" applyFill="1" applyBorder="1" applyAlignment="1">
      <alignment horizontal="center"/>
    </xf>
    <xf numFmtId="3" fontId="0" fillId="0" borderId="0" xfId="0" applyNumberFormat="1" applyFill="1"/>
    <xf numFmtId="169" fontId="91" fillId="30" borderId="69" xfId="154" applyNumberFormat="1" applyFont="1" applyFill="1" applyBorder="1" applyAlignment="1">
      <alignment horizontal="left" indent="4"/>
    </xf>
    <xf numFmtId="3" fontId="74" fillId="39" borderId="24" xfId="154" applyNumberFormat="1" applyFont="1" applyFill="1" applyBorder="1" applyAlignment="1">
      <alignment horizontal="left" indent="4"/>
    </xf>
    <xf numFmtId="0" fontId="140" fillId="0" borderId="0" xfId="197" applyFont="1" applyFill="1"/>
    <xf numFmtId="3" fontId="5" fillId="0" borderId="24" xfId="258" applyNumberFormat="1" applyFill="1" applyBorder="1"/>
    <xf numFmtId="0" fontId="4" fillId="0" borderId="0" xfId="197" applyFont="1" applyFill="1" applyBorder="1"/>
    <xf numFmtId="0" fontId="16" fillId="0" borderId="0" xfId="131" applyFont="1" applyFill="1" applyBorder="1"/>
    <xf numFmtId="173" fontId="60" fillId="0" borderId="0" xfId="271" applyNumberFormat="1" applyFont="1" applyFill="1" applyBorder="1"/>
    <xf numFmtId="173" fontId="60" fillId="0" borderId="0" xfId="272" applyNumberFormat="1" applyFont="1" applyFill="1" applyBorder="1"/>
    <xf numFmtId="0" fontId="75" fillId="0" borderId="0" xfId="139" applyFont="1" applyAlignment="1">
      <alignment vertical="center" textRotation="90"/>
    </xf>
    <xf numFmtId="0" fontId="141" fillId="0" borderId="0" xfId="139" applyFont="1" applyAlignment="1">
      <alignment vertical="center" wrapText="1"/>
    </xf>
    <xf numFmtId="43" fontId="59" fillId="0" borderId="0" xfId="320" applyNumberFormat="1" applyFont="1"/>
    <xf numFmtId="185" fontId="59" fillId="31" borderId="0" xfId="320" applyNumberFormat="1" applyFont="1" applyFill="1"/>
    <xf numFmtId="185" fontId="59" fillId="0" borderId="0" xfId="320" applyNumberFormat="1" applyFont="1"/>
    <xf numFmtId="185" fontId="59" fillId="31" borderId="0" xfId="139" applyNumberFormat="1" applyFont="1" applyFill="1"/>
    <xf numFmtId="0" fontId="63" fillId="0" borderId="0" xfId="0" applyFont="1" applyFill="1" applyBorder="1"/>
    <xf numFmtId="173" fontId="63" fillId="0" borderId="0" xfId="0" applyNumberFormat="1" applyFont="1" applyFill="1" applyBorder="1"/>
    <xf numFmtId="4" fontId="2" fillId="0" borderId="0" xfId="125" applyNumberFormat="1" applyFont="1" applyFill="1" applyBorder="1"/>
    <xf numFmtId="3" fontId="63" fillId="0" borderId="0" xfId="0" applyNumberFormat="1" applyFont="1" applyFill="1" applyBorder="1"/>
    <xf numFmtId="3" fontId="93" fillId="0" borderId="0" xfId="0" applyNumberFormat="1" applyFont="1" applyFill="1" applyBorder="1"/>
    <xf numFmtId="3" fontId="163" fillId="0" borderId="0" xfId="0" applyNumberFormat="1" applyFont="1" applyFill="1" applyBorder="1"/>
    <xf numFmtId="4" fontId="63" fillId="0" borderId="0" xfId="0" applyNumberFormat="1" applyFont="1" applyFill="1" applyBorder="1"/>
    <xf numFmtId="10" fontId="63" fillId="0" borderId="0" xfId="0" applyNumberFormat="1" applyFont="1" applyFill="1" applyBorder="1"/>
    <xf numFmtId="0" fontId="75" fillId="0" borderId="0" xfId="139" applyFont="1" applyFill="1" applyBorder="1" applyAlignment="1">
      <alignment vertical="center" textRotation="90"/>
    </xf>
    <xf numFmtId="0" fontId="59" fillId="0" borderId="0" xfId="139" applyFont="1" applyFill="1" applyBorder="1"/>
    <xf numFmtId="0" fontId="141" fillId="0" borderId="0" xfId="139" applyFont="1" applyFill="1" applyBorder="1" applyAlignment="1">
      <alignment vertical="center" wrapText="1"/>
    </xf>
    <xf numFmtId="0" fontId="59" fillId="0" borderId="0" xfId="139" applyFont="1" applyFill="1" applyBorder="1" applyAlignment="1"/>
    <xf numFmtId="16" fontId="60" fillId="0" borderId="0" xfId="0" applyNumberFormat="1" applyFont="1" applyFill="1" applyBorder="1" applyAlignment="1">
      <alignment horizontal="center" wrapText="1"/>
    </xf>
    <xf numFmtId="4" fontId="64" fillId="0" borderId="0" xfId="125" applyNumberFormat="1" applyFont="1" applyFill="1" applyBorder="1"/>
    <xf numFmtId="0" fontId="75" fillId="0" borderId="0" xfId="139" applyFont="1" applyFill="1" applyBorder="1" applyAlignment="1">
      <alignment horizontal="right"/>
    </xf>
    <xf numFmtId="3" fontId="117" fillId="0" borderId="0" xfId="0" applyNumberFormat="1" applyFont="1" applyFill="1" applyBorder="1"/>
    <xf numFmtId="0" fontId="59" fillId="0" borderId="0" xfId="0" applyFont="1" applyFill="1" applyBorder="1"/>
    <xf numFmtId="10" fontId="94" fillId="0" borderId="0" xfId="0" applyNumberFormat="1" applyFont="1" applyFill="1" applyBorder="1" applyAlignment="1">
      <alignment horizontal="center"/>
    </xf>
    <xf numFmtId="185" fontId="59" fillId="49" borderId="0" xfId="320" applyNumberFormat="1" applyFont="1" applyFill="1"/>
    <xf numFmtId="43" fontId="59" fillId="49" borderId="0" xfId="320" applyNumberFormat="1" applyFont="1" applyFill="1"/>
    <xf numFmtId="181" fontId="59" fillId="0" borderId="0" xfId="0" applyNumberFormat="1" applyFont="1" applyAlignment="1"/>
    <xf numFmtId="0" fontId="59" fillId="0" borderId="0" xfId="143" applyFont="1" applyAlignment="1"/>
    <xf numFmtId="0" fontId="60" fillId="0" borderId="0" xfId="0" applyNumberFormat="1" applyFont="1" applyAlignment="1">
      <alignment vertical="center"/>
    </xf>
    <xf numFmtId="0" fontId="149" fillId="0" borderId="0" xfId="153" applyFont="1" applyBorder="1"/>
    <xf numFmtId="10" fontId="59" fillId="0" borderId="0" xfId="143" applyNumberFormat="1" applyFont="1" applyAlignment="1"/>
    <xf numFmtId="0" fontId="149" fillId="0" borderId="0" xfId="153" applyFont="1"/>
    <xf numFmtId="10" fontId="2" fillId="0" borderId="0" xfId="185" applyNumberFormat="1" applyFont="1" applyFill="1" applyAlignment="1">
      <alignment horizontal="right" indent="1"/>
    </xf>
    <xf numFmtId="10" fontId="0" fillId="30" borderId="0" xfId="185" applyNumberFormat="1" applyFont="1" applyFill="1" applyAlignment="1">
      <alignment horizontal="right" indent="1"/>
    </xf>
    <xf numFmtId="3" fontId="69" fillId="0" borderId="0" xfId="0" applyNumberFormat="1" applyFont="1" applyBorder="1"/>
    <xf numFmtId="3" fontId="69" fillId="0" borderId="0" xfId="0" applyNumberFormat="1" applyFont="1" applyFill="1" applyBorder="1"/>
    <xf numFmtId="0" fontId="15" fillId="0" borderId="0" xfId="191" applyFont="1" applyFill="1" applyAlignment="1">
      <alignment horizontal="right" indent="1"/>
    </xf>
    <xf numFmtId="0" fontId="157" fillId="0" borderId="0" xfId="189" applyFont="1" applyAlignment="1">
      <alignment horizontal="left" vertical="top"/>
    </xf>
    <xf numFmtId="3" fontId="94" fillId="39" borderId="21" xfId="99" applyNumberFormat="1" applyFont="1" applyFill="1" applyBorder="1" applyAlignment="1"/>
    <xf numFmtId="3" fontId="10" fillId="30" borderId="0" xfId="197" applyNumberFormat="1" applyFont="1" applyFill="1" applyBorder="1" applyAlignment="1">
      <alignment horizontal="right"/>
    </xf>
    <xf numFmtId="0" fontId="124" fillId="0" borderId="0" xfId="321" applyFont="1" applyFill="1"/>
    <xf numFmtId="0" fontId="121" fillId="0" borderId="0" xfId="187" applyNumberFormat="1" applyFont="1" applyBorder="1" applyAlignment="1"/>
    <xf numFmtId="0" fontId="60" fillId="33" borderId="24" xfId="321" applyFont="1" applyFill="1" applyBorder="1" applyAlignment="1">
      <alignment horizontal="center" vertical="center" wrapText="1"/>
    </xf>
    <xf numFmtId="0" fontId="133" fillId="0" borderId="0" xfId="321" applyFont="1"/>
    <xf numFmtId="0" fontId="59" fillId="0" borderId="20" xfId="321" applyFont="1" applyFill="1" applyBorder="1"/>
    <xf numFmtId="0" fontId="59" fillId="0" borderId="86" xfId="321" applyFont="1" applyBorder="1"/>
    <xf numFmtId="3" fontId="1" fillId="0" borderId="24" xfId="321" applyNumberFormat="1" applyFont="1" applyBorder="1" applyAlignment="1">
      <alignment horizontal="right" indent="1"/>
    </xf>
    <xf numFmtId="0" fontId="88" fillId="0" borderId="0" xfId="321" applyFont="1" applyFill="1"/>
    <xf numFmtId="181" fontId="88" fillId="0" borderId="0" xfId="187" applyNumberFormat="1" applyFont="1" applyBorder="1" applyAlignment="1"/>
    <xf numFmtId="0" fontId="59" fillId="0" borderId="86" xfId="321" applyFont="1" applyFill="1" applyBorder="1"/>
    <xf numFmtId="0" fontId="111" fillId="0" borderId="0" xfId="187" applyNumberFormat="1" applyFont="1" applyBorder="1" applyAlignment="1">
      <alignment vertical="center"/>
    </xf>
    <xf numFmtId="0" fontId="88" fillId="0" borderId="0" xfId="321" applyFont="1"/>
    <xf numFmtId="0" fontId="1" fillId="0" borderId="0" xfId="321" applyFont="1"/>
    <xf numFmtId="0" fontId="59" fillId="33" borderId="21" xfId="321" applyFont="1" applyFill="1" applyBorder="1"/>
    <xf numFmtId="0" fontId="60" fillId="33" borderId="87" xfId="321" applyFont="1" applyFill="1" applyBorder="1"/>
    <xf numFmtId="3" fontId="64" fillId="33" borderId="24" xfId="321" applyNumberFormat="1" applyFont="1" applyFill="1" applyBorder="1" applyAlignment="1">
      <alignment horizontal="right" indent="1"/>
    </xf>
    <xf numFmtId="0" fontId="60" fillId="30" borderId="86" xfId="321" applyFont="1" applyFill="1" applyBorder="1"/>
    <xf numFmtId="0" fontId="60" fillId="30" borderId="20" xfId="321" applyFont="1" applyFill="1" applyBorder="1"/>
    <xf numFmtId="3" fontId="64" fillId="30" borderId="24" xfId="321" applyNumberFormat="1" applyFont="1" applyFill="1" applyBorder="1" applyAlignment="1">
      <alignment horizontal="right" indent="1"/>
    </xf>
    <xf numFmtId="10" fontId="60" fillId="47" borderId="24" xfId="143" quotePrefix="1" applyNumberFormat="1" applyFont="1" applyFill="1" applyBorder="1" applyAlignment="1">
      <alignment horizontal="right" indent="1"/>
    </xf>
    <xf numFmtId="4" fontId="2" fillId="0" borderId="0" xfId="125" applyNumberFormat="1" applyFont="1" applyFill="1" applyBorder="1" applyAlignment="1"/>
    <xf numFmtId="0" fontId="59" fillId="0" borderId="0" xfId="0" applyFont="1" applyFill="1" applyBorder="1" applyAlignment="1"/>
    <xf numFmtId="49" fontId="81" fillId="0" borderId="0" xfId="139" applyNumberFormat="1" applyFont="1" applyAlignment="1">
      <alignment horizontal="center" vertical="center"/>
    </xf>
    <xf numFmtId="3" fontId="77" fillId="41" borderId="0" xfId="139" applyNumberFormat="1" applyFont="1" applyFill="1" applyAlignment="1">
      <alignment horizontal="center" vertical="center"/>
    </xf>
    <xf numFmtId="0" fontId="76" fillId="41" borderId="0" xfId="139" applyFont="1" applyFill="1" applyAlignment="1">
      <alignment horizontal="center" vertical="center" wrapText="1"/>
    </xf>
    <xf numFmtId="3" fontId="78" fillId="46" borderId="0" xfId="139" applyNumberFormat="1" applyFont="1" applyFill="1" applyAlignment="1">
      <alignment horizontal="center"/>
    </xf>
    <xf numFmtId="0" fontId="79" fillId="46" borderId="0" xfId="139" applyFont="1" applyFill="1" applyAlignment="1">
      <alignment horizontal="center" vertical="center" wrapText="1"/>
    </xf>
    <xf numFmtId="10" fontId="78" fillId="46" borderId="0" xfId="139" applyNumberFormat="1" applyFont="1" applyFill="1" applyAlignment="1">
      <alignment horizontal="center" vertical="top"/>
    </xf>
    <xf numFmtId="0" fontId="79" fillId="42" borderId="0" xfId="139" applyFont="1" applyFill="1" applyAlignment="1">
      <alignment horizontal="center" vertical="center" wrapText="1"/>
    </xf>
    <xf numFmtId="3" fontId="78" fillId="42" borderId="0" xfId="139" applyNumberFormat="1" applyFont="1" applyFill="1" applyAlignment="1">
      <alignment horizontal="center"/>
    </xf>
    <xf numFmtId="10" fontId="78" fillId="42" borderId="0" xfId="139" applyNumberFormat="1" applyFont="1" applyFill="1" applyAlignment="1">
      <alignment horizontal="center" vertical="top"/>
    </xf>
    <xf numFmtId="0" fontId="157" fillId="0" borderId="0" xfId="189" applyFont="1" applyAlignment="1">
      <alignment horizontal="left" vertical="top" wrapText="1"/>
    </xf>
    <xf numFmtId="0" fontId="157" fillId="0" borderId="0" xfId="189" applyFont="1" applyAlignment="1">
      <alignment horizontal="left" vertical="top"/>
    </xf>
    <xf numFmtId="0" fontId="158" fillId="0" borderId="73" xfId="189" applyFont="1" applyBorder="1" applyAlignment="1">
      <alignment horizontal="center" wrapText="1"/>
    </xf>
    <xf numFmtId="0" fontId="145" fillId="0" borderId="0" xfId="189" applyFont="1" applyAlignment="1">
      <alignment horizontal="left" vertical="top" wrapText="1"/>
    </xf>
    <xf numFmtId="0" fontId="145" fillId="0" borderId="0" xfId="189" applyFont="1" applyAlignment="1">
      <alignment horizontal="left" vertical="top"/>
    </xf>
    <xf numFmtId="0" fontId="90" fillId="0" borderId="0" xfId="154" applyFont="1" applyBorder="1" applyAlignment="1">
      <alignment horizontal="center" vertical="center" wrapText="1"/>
    </xf>
    <xf numFmtId="0" fontId="60" fillId="43" borderId="29" xfId="115" applyNumberFormat="1" applyFont="1" applyFill="1" applyBorder="1" applyAlignment="1" applyProtection="1">
      <alignment horizontal="center" vertical="center" wrapText="1"/>
    </xf>
    <xf numFmtId="0" fontId="60" fillId="43" borderId="54" xfId="115" applyNumberFormat="1" applyFont="1" applyFill="1" applyBorder="1" applyAlignment="1" applyProtection="1">
      <alignment horizontal="center" vertical="center" wrapText="1"/>
    </xf>
    <xf numFmtId="0" fontId="60" fillId="43" borderId="10" xfId="115" applyNumberFormat="1" applyFont="1" applyFill="1" applyBorder="1" applyAlignment="1" applyProtection="1">
      <alignment horizontal="center" vertical="center" wrapText="1"/>
    </xf>
    <xf numFmtId="0" fontId="60" fillId="43" borderId="28" xfId="154" applyNumberFormat="1" applyFont="1" applyFill="1" applyBorder="1" applyAlignment="1">
      <alignment horizontal="center" vertical="center" wrapText="1"/>
    </xf>
    <xf numFmtId="0" fontId="60" fillId="33" borderId="23" xfId="154" applyFont="1" applyFill="1" applyBorder="1" applyAlignment="1">
      <alignment horizontal="center" vertical="center" wrapText="1"/>
    </xf>
    <xf numFmtId="0" fontId="60" fillId="43" borderId="12" xfId="115" applyNumberFormat="1" applyFont="1" applyFill="1" applyBorder="1" applyAlignment="1" applyProtection="1">
      <alignment horizontal="center" vertical="center" wrapText="1"/>
    </xf>
    <xf numFmtId="0" fontId="59" fillId="43" borderId="24" xfId="154" applyNumberFormat="1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left" vertical="center" wrapText="1"/>
    </xf>
    <xf numFmtId="0" fontId="90" fillId="0" borderId="25" xfId="154" applyFont="1" applyBorder="1" applyAlignment="1">
      <alignment horizontal="center" vertical="center" wrapText="1"/>
    </xf>
    <xf numFmtId="169" fontId="91" fillId="43" borderId="12" xfId="115" applyNumberFormat="1" applyFont="1" applyFill="1" applyBorder="1" applyAlignment="1" applyProtection="1">
      <alignment horizontal="center" vertical="center" wrapText="1"/>
    </xf>
    <xf numFmtId="169" fontId="91" fillId="43" borderId="24" xfId="154" applyNumberFormat="1" applyFont="1" applyFill="1" applyBorder="1" applyAlignment="1">
      <alignment horizontal="center" vertical="center" wrapText="1"/>
    </xf>
    <xf numFmtId="0" fontId="74" fillId="43" borderId="24" xfId="115" applyNumberFormat="1" applyFont="1" applyFill="1" applyBorder="1" applyAlignment="1" applyProtection="1">
      <alignment horizontal="center" vertical="center" wrapText="1"/>
    </xf>
    <xf numFmtId="0" fontId="91" fillId="43" borderId="24" xfId="154" applyNumberFormat="1" applyFont="1" applyFill="1" applyBorder="1" applyAlignment="1">
      <alignment horizontal="center" vertical="center" wrapText="1"/>
    </xf>
    <xf numFmtId="0" fontId="91" fillId="43" borderId="19" xfId="154" applyNumberFormat="1" applyFont="1" applyFill="1" applyBorder="1" applyAlignment="1">
      <alignment horizontal="center" vertical="center" wrapText="1"/>
    </xf>
    <xf numFmtId="0" fontId="74" fillId="43" borderId="12" xfId="115" applyNumberFormat="1" applyFont="1" applyFill="1" applyBorder="1" applyAlignment="1" applyProtection="1">
      <alignment horizontal="center" vertical="center" wrapText="1"/>
    </xf>
    <xf numFmtId="0" fontId="69" fillId="0" borderId="54" xfId="131" applyFont="1" applyBorder="1" applyAlignment="1">
      <alignment wrapText="1"/>
    </xf>
    <xf numFmtId="0" fontId="59" fillId="0" borderId="54" xfId="143" applyFont="1" applyBorder="1" applyAlignment="1">
      <alignment wrapText="1"/>
    </xf>
    <xf numFmtId="0" fontId="90" fillId="0" borderId="0" xfId="131" applyFont="1" applyBorder="1" applyAlignment="1">
      <alignment horizontal="center" wrapText="1" readingOrder="1"/>
    </xf>
    <xf numFmtId="0" fontId="90" fillId="26" borderId="0" xfId="131" applyFont="1" applyFill="1" applyBorder="1" applyAlignment="1">
      <alignment horizontal="center" wrapText="1" readingOrder="1"/>
    </xf>
    <xf numFmtId="0" fontId="100" fillId="44" borderId="28" xfId="131" applyFont="1" applyFill="1" applyBorder="1" applyAlignment="1">
      <alignment horizontal="center" vertical="center" wrapText="1"/>
    </xf>
    <xf numFmtId="0" fontId="100" fillId="44" borderId="23" xfId="131" applyFont="1" applyFill="1" applyBorder="1" applyAlignment="1">
      <alignment horizontal="center" vertical="center"/>
    </xf>
    <xf numFmtId="3" fontId="100" fillId="44" borderId="28" xfId="131" applyNumberFormat="1" applyFont="1" applyFill="1" applyBorder="1" applyAlignment="1">
      <alignment horizontal="center" vertical="center" wrapText="1"/>
    </xf>
    <xf numFmtId="0" fontId="59" fillId="33" borderId="23" xfId="143" applyFont="1" applyFill="1" applyBorder="1" applyAlignment="1">
      <alignment horizontal="center" vertical="center" wrapText="1"/>
    </xf>
    <xf numFmtId="0" fontId="90" fillId="26" borderId="25" xfId="131" applyFont="1" applyFill="1" applyBorder="1" applyAlignment="1">
      <alignment horizontal="center" wrapText="1" readingOrder="1"/>
    </xf>
    <xf numFmtId="0" fontId="59" fillId="0" borderId="54" xfId="143" applyFont="1" applyBorder="1" applyAlignment="1"/>
    <xf numFmtId="0" fontId="60" fillId="0" borderId="0" xfId="143" applyFont="1" applyBorder="1" applyAlignment="1">
      <alignment horizontal="left" wrapText="1"/>
    </xf>
    <xf numFmtId="0" fontId="101" fillId="0" borderId="0" xfId="131" applyFont="1" applyBorder="1" applyAlignment="1">
      <alignment wrapText="1"/>
    </xf>
    <xf numFmtId="0" fontId="112" fillId="25" borderId="28" xfId="0" applyFont="1" applyFill="1" applyBorder="1" applyAlignment="1">
      <alignment horizontal="center" vertical="center"/>
    </xf>
    <xf numFmtId="0" fontId="112" fillId="25" borderId="23" xfId="0" applyFont="1" applyFill="1" applyBorder="1" applyAlignment="1">
      <alignment horizontal="center" vertical="center"/>
    </xf>
    <xf numFmtId="0" fontId="90" fillId="24" borderId="0" xfId="0" applyFont="1" applyFill="1" applyBorder="1" applyAlignment="1">
      <alignment horizontal="center" vertical="center" wrapText="1"/>
    </xf>
    <xf numFmtId="0" fontId="135" fillId="24" borderId="0" xfId="0" applyFont="1" applyFill="1" applyBorder="1" applyAlignment="1">
      <alignment horizontal="center" vertical="center" wrapText="1"/>
    </xf>
    <xf numFmtId="0" fontId="135" fillId="24" borderId="0" xfId="0" applyFont="1" applyFill="1" applyBorder="1" applyAlignment="1">
      <alignment wrapText="1"/>
    </xf>
    <xf numFmtId="3" fontId="74" fillId="33" borderId="28" xfId="0" applyNumberFormat="1" applyFont="1" applyFill="1" applyBorder="1" applyAlignment="1">
      <alignment horizontal="center" vertical="center" wrapText="1"/>
    </xf>
    <xf numFmtId="3" fontId="74" fillId="33" borderId="23" xfId="0" applyNumberFormat="1" applyFont="1" applyFill="1" applyBorder="1" applyAlignment="1">
      <alignment horizontal="center" vertical="center" wrapText="1"/>
    </xf>
    <xf numFmtId="0" fontId="90" fillId="24" borderId="0" xfId="143" applyFont="1" applyFill="1" applyBorder="1" applyAlignment="1">
      <alignment horizontal="center" vertical="center"/>
    </xf>
    <xf numFmtId="0" fontId="90" fillId="24" borderId="0" xfId="0" applyFont="1" applyFill="1" applyBorder="1" applyAlignment="1">
      <alignment horizontal="center" vertical="top"/>
    </xf>
    <xf numFmtId="3" fontId="118" fillId="33" borderId="28" xfId="0" applyNumberFormat="1" applyFont="1" applyFill="1" applyBorder="1" applyAlignment="1">
      <alignment horizontal="center" vertical="center" wrapText="1"/>
    </xf>
    <xf numFmtId="3" fontId="118" fillId="33" borderId="23" xfId="0" applyNumberFormat="1" applyFont="1" applyFill="1" applyBorder="1" applyAlignment="1">
      <alignment horizontal="center" vertical="center" wrapText="1"/>
    </xf>
    <xf numFmtId="3" fontId="60" fillId="25" borderId="28" xfId="0" applyNumberFormat="1" applyFont="1" applyFill="1" applyBorder="1" applyAlignment="1">
      <alignment horizontal="center" vertical="center"/>
    </xf>
    <xf numFmtId="3" fontId="60" fillId="25" borderId="23" xfId="0" applyNumberFormat="1" applyFont="1" applyFill="1" applyBorder="1" applyAlignment="1">
      <alignment horizontal="center" vertical="center"/>
    </xf>
    <xf numFmtId="0" fontId="90" fillId="24" borderId="0" xfId="0" applyFont="1" applyFill="1" applyBorder="1" applyAlignment="1">
      <alignment horizontal="center" vertical="center"/>
    </xf>
    <xf numFmtId="0" fontId="135" fillId="24" borderId="0" xfId="0" applyFont="1" applyFill="1" applyBorder="1" applyAlignment="1">
      <alignment horizontal="center" vertical="center"/>
    </xf>
    <xf numFmtId="49" fontId="94" fillId="28" borderId="28" xfId="0" applyNumberFormat="1" applyFont="1" applyFill="1" applyBorder="1" applyAlignment="1" applyProtection="1">
      <alignment horizontal="center" vertical="center" wrapText="1"/>
    </xf>
    <xf numFmtId="49" fontId="60" fillId="0" borderId="23" xfId="0" applyNumberFormat="1" applyFont="1" applyBorder="1" applyAlignment="1">
      <alignment horizontal="center" vertical="center" wrapText="1"/>
    </xf>
    <xf numFmtId="180" fontId="92" fillId="40" borderId="24" xfId="0" applyNumberFormat="1" applyFont="1" applyFill="1" applyBorder="1" applyAlignment="1" applyProtection="1">
      <alignment horizontal="center" vertical="center" wrapText="1"/>
    </xf>
    <xf numFmtId="3" fontId="94" fillId="28" borderId="28" xfId="0" applyNumberFormat="1" applyFont="1" applyFill="1" applyBorder="1" applyAlignment="1" applyProtection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180" fontId="92" fillId="40" borderId="28" xfId="0" applyNumberFormat="1" applyFont="1" applyFill="1" applyBorder="1" applyAlignment="1" applyProtection="1">
      <alignment horizontal="center" vertical="center" wrapText="1"/>
    </xf>
    <xf numFmtId="180" fontId="92" fillId="40" borderId="23" xfId="0" applyNumberFormat="1" applyFont="1" applyFill="1" applyBorder="1" applyAlignment="1" applyProtection="1">
      <alignment horizontal="center" vertical="center" wrapText="1"/>
    </xf>
    <xf numFmtId="0" fontId="90" fillId="24" borderId="0" xfId="153" applyFont="1" applyFill="1" applyBorder="1" applyAlignment="1">
      <alignment horizontal="center" vertical="center" wrapText="1"/>
    </xf>
    <xf numFmtId="0" fontId="135" fillId="0" borderId="0" xfId="153" applyFont="1" applyBorder="1" applyAlignment="1">
      <alignment horizontal="center" vertical="center" wrapText="1"/>
    </xf>
    <xf numFmtId="0" fontId="135" fillId="0" borderId="0" xfId="0" applyFont="1" applyAlignment="1">
      <alignment vertical="center"/>
    </xf>
    <xf numFmtId="0" fontId="90" fillId="24" borderId="36" xfId="153" applyFont="1" applyFill="1" applyBorder="1" applyAlignment="1">
      <alignment horizontal="center" vertical="top" wrapText="1"/>
    </xf>
    <xf numFmtId="0" fontId="135" fillId="0" borderId="36" xfId="153" applyFont="1" applyBorder="1" applyAlignment="1">
      <alignment horizontal="center" vertical="top" wrapText="1"/>
    </xf>
    <xf numFmtId="0" fontId="135" fillId="0" borderId="36" xfId="0" applyFont="1" applyBorder="1" applyAlignment="1">
      <alignment vertical="top"/>
    </xf>
    <xf numFmtId="0" fontId="60" fillId="25" borderId="34" xfId="0" applyNumberFormat="1" applyFont="1" applyFill="1" applyBorder="1" applyAlignment="1">
      <alignment horizontal="center" vertical="center"/>
    </xf>
    <xf numFmtId="0" fontId="59" fillId="0" borderId="15" xfId="0" applyFont="1" applyBorder="1" applyAlignment="1">
      <alignment horizontal="center" vertical="center"/>
    </xf>
    <xf numFmtId="0" fontId="59" fillId="0" borderId="35" xfId="0" applyFont="1" applyBorder="1" applyAlignment="1">
      <alignment horizontal="center" vertical="center"/>
    </xf>
    <xf numFmtId="49" fontId="60" fillId="25" borderId="42" xfId="0" applyNumberFormat="1" applyFont="1" applyFill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9" fillId="0" borderId="17" xfId="0" applyFont="1" applyBorder="1" applyAlignment="1">
      <alignment horizontal="center" vertical="center"/>
    </xf>
    <xf numFmtId="0" fontId="60" fillId="25" borderId="34" xfId="0" applyNumberFormat="1" applyFont="1" applyFill="1" applyBorder="1" applyAlignment="1">
      <alignment horizontal="center" vertical="center" wrapText="1"/>
    </xf>
    <xf numFmtId="0" fontId="59" fillId="0" borderId="38" xfId="0" applyFont="1" applyBorder="1" applyAlignment="1">
      <alignment horizontal="center" vertical="center"/>
    </xf>
    <xf numFmtId="0" fontId="59" fillId="0" borderId="37" xfId="0" applyFont="1" applyBorder="1" applyAlignment="1">
      <alignment horizontal="center" vertical="center"/>
    </xf>
    <xf numFmtId="0" fontId="90" fillId="24" borderId="0" xfId="153" applyFont="1" applyFill="1" applyBorder="1" applyAlignment="1">
      <alignment horizontal="center" vertical="top" wrapText="1"/>
    </xf>
    <xf numFmtId="0" fontId="135" fillId="0" borderId="0" xfId="153" applyFont="1" applyBorder="1" applyAlignment="1">
      <alignment horizontal="center" vertical="top" wrapText="1"/>
    </xf>
    <xf numFmtId="0" fontId="135" fillId="0" borderId="0" xfId="0" applyFont="1" applyBorder="1" applyAlignment="1">
      <alignment horizontal="center" vertical="top"/>
    </xf>
    <xf numFmtId="0" fontId="64" fillId="33" borderId="29" xfId="117" applyFont="1" applyFill="1" applyBorder="1" applyAlignment="1">
      <alignment horizontal="center" vertical="center"/>
    </xf>
    <xf numFmtId="0" fontId="64" fillId="33" borderId="10" xfId="117" applyFont="1" applyFill="1" applyBorder="1" applyAlignment="1">
      <alignment horizontal="center" vertical="center"/>
    </xf>
    <xf numFmtId="0" fontId="64" fillId="33" borderId="21" xfId="117" applyFont="1" applyFill="1" applyBorder="1" applyAlignment="1">
      <alignment horizontal="center" vertical="center"/>
    </xf>
    <xf numFmtId="0" fontId="64" fillId="33" borderId="11" xfId="117" applyFont="1" applyFill="1" applyBorder="1" applyAlignment="1">
      <alignment horizontal="center" vertical="center"/>
    </xf>
    <xf numFmtId="17" fontId="64" fillId="33" borderId="28" xfId="117" applyNumberFormat="1" applyFont="1" applyFill="1" applyBorder="1" applyAlignment="1">
      <alignment horizontal="center" vertical="center"/>
    </xf>
    <xf numFmtId="17" fontId="64" fillId="33" borderId="23" xfId="117" applyNumberFormat="1" applyFont="1" applyFill="1" applyBorder="1" applyAlignment="1">
      <alignment horizontal="center" vertical="center"/>
    </xf>
    <xf numFmtId="0" fontId="64" fillId="33" borderId="19" xfId="117" applyFont="1" applyFill="1" applyBorder="1" applyAlignment="1">
      <alignment horizontal="center" wrapText="1"/>
    </xf>
    <xf numFmtId="0" fontId="11" fillId="33" borderId="12" xfId="117" applyFont="1" applyFill="1" applyBorder="1" applyAlignment="1">
      <alignment horizontal="center" wrapText="1"/>
    </xf>
    <xf numFmtId="0" fontId="135" fillId="24" borderId="0" xfId="143" applyFont="1" applyFill="1" applyBorder="1" applyAlignment="1">
      <alignment horizontal="center" vertical="center"/>
    </xf>
    <xf numFmtId="3" fontId="94" fillId="28" borderId="28" xfId="143" applyNumberFormat="1" applyFont="1" applyFill="1" applyBorder="1" applyAlignment="1" applyProtection="1">
      <alignment horizontal="center" vertical="center" wrapText="1"/>
    </xf>
    <xf numFmtId="0" fontId="59" fillId="0" borderId="23" xfId="143" applyFont="1" applyBorder="1" applyAlignment="1">
      <alignment horizontal="center" vertical="center" wrapText="1"/>
    </xf>
    <xf numFmtId="180" fontId="92" fillId="40" borderId="24" xfId="143" applyNumberFormat="1" applyFont="1" applyFill="1" applyBorder="1" applyAlignment="1" applyProtection="1">
      <alignment horizontal="center" vertical="center" wrapText="1"/>
    </xf>
    <xf numFmtId="3" fontId="94" fillId="40" borderId="28" xfId="0" applyNumberFormat="1" applyFont="1" applyFill="1" applyBorder="1" applyAlignment="1" applyProtection="1">
      <alignment horizontal="center" vertical="center" wrapText="1"/>
    </xf>
    <xf numFmtId="0" fontId="59" fillId="33" borderId="23" xfId="0" applyFont="1" applyFill="1" applyBorder="1" applyAlignment="1">
      <alignment horizontal="center" vertical="center" wrapText="1"/>
    </xf>
    <xf numFmtId="0" fontId="60" fillId="25" borderId="28" xfId="143" applyFont="1" applyFill="1" applyBorder="1" applyAlignment="1">
      <alignment horizontal="center" vertical="center"/>
    </xf>
    <xf numFmtId="0" fontId="59" fillId="0" borderId="23" xfId="143" applyFont="1" applyBorder="1" applyAlignment="1">
      <alignment horizontal="center" vertical="center"/>
    </xf>
    <xf numFmtId="49" fontId="60" fillId="25" borderId="28" xfId="143" applyNumberFormat="1" applyFont="1" applyFill="1" applyBorder="1" applyAlignment="1">
      <alignment horizontal="center" vertical="center" wrapText="1"/>
    </xf>
    <xf numFmtId="49" fontId="59" fillId="0" borderId="23" xfId="143" applyNumberFormat="1" applyFont="1" applyBorder="1" applyAlignment="1">
      <alignment horizontal="center" vertical="center" wrapText="1"/>
    </xf>
    <xf numFmtId="0" fontId="102" fillId="24" borderId="0" xfId="143" applyFont="1" applyFill="1" applyBorder="1" applyAlignment="1">
      <alignment horizontal="center" vertical="center"/>
    </xf>
    <xf numFmtId="0" fontId="93" fillId="0" borderId="0" xfId="0" applyFont="1" applyAlignment="1">
      <alignment horizontal="center"/>
    </xf>
    <xf numFmtId="0" fontId="59" fillId="24" borderId="0" xfId="0" applyFont="1" applyFill="1" applyAlignment="1">
      <alignment horizontal="left" wrapText="1"/>
    </xf>
    <xf numFmtId="0" fontId="59" fillId="0" borderId="0" xfId="0" applyFont="1" applyAlignment="1">
      <alignment horizontal="left" wrapText="1"/>
    </xf>
    <xf numFmtId="0" fontId="61" fillId="24" borderId="0" xfId="0" applyFont="1" applyFill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60" fillId="25" borderId="30" xfId="0" applyNumberFormat="1" applyFont="1" applyFill="1" applyBorder="1" applyAlignment="1">
      <alignment horizontal="center" vertical="center" wrapText="1"/>
    </xf>
    <xf numFmtId="0" fontId="60" fillId="25" borderId="25" xfId="0" applyNumberFormat="1" applyFont="1" applyFill="1" applyBorder="1" applyAlignment="1">
      <alignment horizontal="center" vertical="center" wrapText="1"/>
    </xf>
    <xf numFmtId="0" fontId="60" fillId="25" borderId="30" xfId="0" applyNumberFormat="1" applyFont="1" applyFill="1" applyBorder="1" applyAlignment="1">
      <alignment horizontal="center" vertical="center"/>
    </xf>
    <xf numFmtId="0" fontId="60" fillId="25" borderId="25" xfId="0" applyNumberFormat="1" applyFont="1" applyFill="1" applyBorder="1" applyAlignment="1">
      <alignment horizontal="center" vertical="center"/>
    </xf>
    <xf numFmtId="0" fontId="60" fillId="25" borderId="10" xfId="0" applyNumberFormat="1" applyFont="1" applyFill="1" applyBorder="1" applyAlignment="1">
      <alignment horizontal="center" vertical="center" wrapText="1"/>
    </xf>
    <xf numFmtId="0" fontId="60" fillId="25" borderId="11" xfId="0" applyNumberFormat="1" applyFont="1" applyFill="1" applyBorder="1" applyAlignment="1">
      <alignment horizontal="center" vertical="center" wrapText="1"/>
    </xf>
    <xf numFmtId="0" fontId="60" fillId="25" borderId="29" xfId="0" applyNumberFormat="1" applyFont="1" applyFill="1" applyBorder="1" applyAlignment="1">
      <alignment horizontal="center" vertical="center" wrapText="1"/>
    </xf>
    <xf numFmtId="0" fontId="60" fillId="25" borderId="21" xfId="0" applyNumberFormat="1" applyFont="1" applyFill="1" applyBorder="1" applyAlignment="1">
      <alignment horizontal="center" vertical="center" wrapText="1"/>
    </xf>
    <xf numFmtId="3" fontId="60" fillId="33" borderId="19" xfId="0" applyNumberFormat="1" applyFont="1" applyFill="1" applyBorder="1" applyAlignment="1">
      <alignment horizontal="center"/>
    </xf>
    <xf numFmtId="3" fontId="60" fillId="33" borderId="13" xfId="0" applyNumberFormat="1" applyFont="1" applyFill="1" applyBorder="1" applyAlignment="1">
      <alignment horizontal="center"/>
    </xf>
    <xf numFmtId="0" fontId="59" fillId="24" borderId="0" xfId="0" applyFont="1" applyFill="1" applyBorder="1" applyAlignment="1">
      <alignment horizontal="left" wrapText="1"/>
    </xf>
    <xf numFmtId="0" fontId="59" fillId="0" borderId="30" xfId="0" applyFont="1" applyBorder="1" applyAlignment="1">
      <alignment horizontal="left" wrapText="1"/>
    </xf>
    <xf numFmtId="0" fontId="60" fillId="33" borderId="10" xfId="0" applyNumberFormat="1" applyFont="1" applyFill="1" applyBorder="1" applyAlignment="1">
      <alignment horizontal="center" vertical="center" wrapText="1"/>
    </xf>
    <xf numFmtId="0" fontId="60" fillId="33" borderId="11" xfId="0" applyNumberFormat="1" applyFont="1" applyFill="1" applyBorder="1" applyAlignment="1">
      <alignment horizontal="center" vertical="center" wrapText="1"/>
    </xf>
    <xf numFmtId="3" fontId="60" fillId="33" borderId="12" xfId="0" applyNumberFormat="1" applyFont="1" applyFill="1" applyBorder="1" applyAlignment="1">
      <alignment horizontal="center"/>
    </xf>
    <xf numFmtId="0" fontId="90" fillId="24" borderId="0" xfId="0" applyFont="1" applyFill="1" applyBorder="1" applyAlignment="1">
      <alignment horizontal="center"/>
    </xf>
    <xf numFmtId="0" fontId="135" fillId="24" borderId="0" xfId="0" applyFont="1" applyFill="1" applyBorder="1" applyAlignment="1">
      <alignment horizontal="center"/>
    </xf>
    <xf numFmtId="0" fontId="60" fillId="33" borderId="29" xfId="0" applyFont="1" applyFill="1" applyBorder="1" applyAlignment="1">
      <alignment horizontal="center" vertical="center"/>
    </xf>
    <xf numFmtId="0" fontId="60" fillId="33" borderId="10" xfId="0" applyFont="1" applyFill="1" applyBorder="1" applyAlignment="1">
      <alignment horizontal="center" vertical="center"/>
    </xf>
    <xf numFmtId="177" fontId="60" fillId="33" borderId="28" xfId="0" applyNumberFormat="1" applyFont="1" applyFill="1" applyBorder="1" applyAlignment="1">
      <alignment horizontal="center" vertical="center" wrapText="1"/>
    </xf>
    <xf numFmtId="177" fontId="60" fillId="33" borderId="23" xfId="0" applyNumberFormat="1" applyFont="1" applyFill="1" applyBorder="1" applyAlignment="1">
      <alignment horizontal="center" vertical="center" wrapText="1"/>
    </xf>
    <xf numFmtId="0" fontId="60" fillId="33" borderId="29" xfId="0" applyNumberFormat="1" applyFont="1" applyFill="1" applyBorder="1" applyAlignment="1">
      <alignment horizontal="center" vertical="center" wrapText="1"/>
    </xf>
    <xf numFmtId="0" fontId="60" fillId="33" borderId="30" xfId="0" applyNumberFormat="1" applyFont="1" applyFill="1" applyBorder="1" applyAlignment="1">
      <alignment horizontal="center" vertical="center" wrapText="1"/>
    </xf>
    <xf numFmtId="0" fontId="60" fillId="33" borderId="21" xfId="0" applyNumberFormat="1" applyFont="1" applyFill="1" applyBorder="1" applyAlignment="1">
      <alignment horizontal="center" vertical="center" wrapText="1"/>
    </xf>
    <xf numFmtId="0" fontId="60" fillId="33" borderId="25" xfId="0" applyNumberFormat="1" applyFont="1" applyFill="1" applyBorder="1" applyAlignment="1">
      <alignment horizontal="center" vertical="center" wrapText="1"/>
    </xf>
    <xf numFmtId="0" fontId="61" fillId="33" borderId="31" xfId="182" applyFont="1" applyFill="1" applyBorder="1" applyAlignment="1">
      <alignment horizontal="center" vertical="center" wrapText="1"/>
    </xf>
    <xf numFmtId="0" fontId="100" fillId="30" borderId="19" xfId="190" applyFont="1" applyFill="1" applyBorder="1" applyAlignment="1">
      <alignment horizontal="left" vertical="center"/>
    </xf>
    <xf numFmtId="0" fontId="100" fillId="30" borderId="55" xfId="190" applyFont="1" applyFill="1" applyBorder="1" applyAlignment="1">
      <alignment horizontal="left" vertical="center"/>
    </xf>
    <xf numFmtId="0" fontId="138" fillId="24" borderId="0" xfId="190" applyFont="1" applyFill="1" applyBorder="1" applyAlignment="1">
      <alignment horizontal="center" vertical="center"/>
    </xf>
    <xf numFmtId="0" fontId="87" fillId="24" borderId="0" xfId="190" applyFont="1" applyFill="1" applyBorder="1" applyAlignment="1">
      <alignment horizontal="center" vertical="center"/>
    </xf>
    <xf numFmtId="49" fontId="87" fillId="24" borderId="25" xfId="190" applyNumberFormat="1" applyFont="1" applyFill="1" applyBorder="1" applyAlignment="1">
      <alignment horizontal="center" vertical="center"/>
    </xf>
    <xf numFmtId="0" fontId="61" fillId="33" borderId="24" xfId="181" applyFont="1" applyFill="1" applyBorder="1" applyAlignment="1">
      <alignment horizontal="center" vertical="center" wrapText="1"/>
    </xf>
    <xf numFmtId="0" fontId="61" fillId="33" borderId="28" xfId="181" applyFont="1" applyFill="1" applyBorder="1" applyAlignment="1">
      <alignment horizontal="center" vertical="center" wrapText="1"/>
    </xf>
    <xf numFmtId="0" fontId="61" fillId="33" borderId="23" xfId="181" applyFont="1" applyFill="1" applyBorder="1" applyAlignment="1">
      <alignment horizontal="center" vertical="center" wrapText="1"/>
    </xf>
    <xf numFmtId="0" fontId="61" fillId="33" borderId="29" xfId="182" applyFont="1" applyFill="1" applyBorder="1" applyAlignment="1">
      <alignment horizontal="center" vertical="center" wrapText="1"/>
    </xf>
    <xf numFmtId="0" fontId="61" fillId="33" borderId="21" xfId="182" applyFont="1" applyFill="1" applyBorder="1" applyAlignment="1">
      <alignment horizontal="center" vertical="center" wrapText="1"/>
    </xf>
    <xf numFmtId="0" fontId="104" fillId="33" borderId="70" xfId="197" applyFont="1" applyFill="1" applyBorder="1" applyAlignment="1">
      <alignment horizontal="center" vertical="center" wrapText="1"/>
    </xf>
    <xf numFmtId="0" fontId="104" fillId="33" borderId="22" xfId="197" applyFont="1" applyFill="1" applyBorder="1" applyAlignment="1">
      <alignment horizontal="center" vertical="center" wrapText="1"/>
    </xf>
    <xf numFmtId="0" fontId="104" fillId="33" borderId="24" xfId="197" applyFont="1" applyFill="1" applyBorder="1" applyAlignment="1">
      <alignment horizontal="center" vertical="center" wrapText="1"/>
    </xf>
    <xf numFmtId="0" fontId="10" fillId="0" borderId="0" xfId="197" applyFill="1" applyBorder="1" applyAlignment="1">
      <alignment horizontal="center" vertical="center" wrapText="1"/>
    </xf>
    <xf numFmtId="0" fontId="10" fillId="0" borderId="0" xfId="197" applyFill="1" applyBorder="1" applyAlignment="1">
      <alignment horizontal="center" vertical="center"/>
    </xf>
    <xf numFmtId="0" fontId="10" fillId="0" borderId="0" xfId="197" applyFill="1" applyBorder="1" applyAlignment="1">
      <alignment horizontal="center" wrapText="1"/>
    </xf>
    <xf numFmtId="0" fontId="10" fillId="0" borderId="0" xfId="197" applyFill="1" applyBorder="1" applyAlignment="1">
      <alignment horizontal="center"/>
    </xf>
    <xf numFmtId="0" fontId="104" fillId="33" borderId="23" xfId="197" applyFont="1" applyFill="1" applyBorder="1" applyAlignment="1">
      <alignment horizontal="center" vertical="center" wrapText="1"/>
    </xf>
    <xf numFmtId="0" fontId="10" fillId="31" borderId="0" xfId="197" applyFill="1" applyAlignment="1">
      <alignment horizontal="center" wrapText="1"/>
    </xf>
    <xf numFmtId="0" fontId="10" fillId="31" borderId="0" xfId="197" applyFill="1" applyAlignment="1">
      <alignment horizontal="center"/>
    </xf>
    <xf numFmtId="3" fontId="161" fillId="45" borderId="31" xfId="191" applyNumberFormat="1" applyFont="1" applyFill="1" applyBorder="1" applyAlignment="1">
      <alignment horizontal="center" vertical="center"/>
    </xf>
    <xf numFmtId="0" fontId="137" fillId="24" borderId="0" xfId="190" applyFont="1" applyFill="1" applyBorder="1" applyAlignment="1">
      <alignment horizontal="center" vertical="center"/>
    </xf>
    <xf numFmtId="49" fontId="137" fillId="24" borderId="25" xfId="190" applyNumberFormat="1" applyFont="1" applyFill="1" applyBorder="1" applyAlignment="1">
      <alignment horizontal="center" vertical="center"/>
    </xf>
    <xf numFmtId="49" fontId="137" fillId="24" borderId="0" xfId="190" applyNumberFormat="1" applyFont="1" applyFill="1" applyBorder="1" applyAlignment="1">
      <alignment horizontal="center" vertical="center"/>
    </xf>
    <xf numFmtId="0" fontId="126" fillId="33" borderId="71" xfId="182" applyFont="1" applyFill="1" applyBorder="1" applyAlignment="1">
      <alignment horizontal="center" vertical="center" wrapText="1"/>
    </xf>
    <xf numFmtId="0" fontId="126" fillId="33" borderId="72" xfId="182" applyFont="1" applyFill="1" applyBorder="1" applyAlignment="1">
      <alignment horizontal="center" vertical="center" wrapText="1"/>
    </xf>
    <xf numFmtId="0" fontId="126" fillId="33" borderId="20" xfId="182" applyFont="1" applyFill="1" applyBorder="1" applyAlignment="1">
      <alignment horizontal="center" vertical="center" wrapText="1"/>
    </xf>
    <xf numFmtId="0" fontId="126" fillId="33" borderId="9" xfId="182" applyFont="1" applyFill="1" applyBorder="1" applyAlignment="1">
      <alignment horizontal="center" vertical="center" wrapText="1"/>
    </xf>
    <xf numFmtId="0" fontId="126" fillId="33" borderId="21" xfId="182" applyFont="1" applyFill="1" applyBorder="1" applyAlignment="1">
      <alignment horizontal="center" vertical="center" wrapText="1"/>
    </xf>
    <xf numFmtId="0" fontId="126" fillId="33" borderId="11" xfId="182" applyFont="1" applyFill="1" applyBorder="1" applyAlignment="1">
      <alignment horizontal="center" vertical="center" wrapText="1"/>
    </xf>
    <xf numFmtId="0" fontId="129" fillId="33" borderId="19" xfId="181" applyFont="1" applyFill="1" applyBorder="1" applyAlignment="1">
      <alignment horizontal="center" vertical="center" wrapText="1"/>
    </xf>
    <xf numFmtId="0" fontId="129" fillId="33" borderId="68" xfId="181" applyFont="1" applyFill="1" applyBorder="1" applyAlignment="1">
      <alignment horizontal="center" vertical="center" wrapText="1"/>
    </xf>
    <xf numFmtId="0" fontId="129" fillId="33" borderId="69" xfId="181" applyFont="1" applyFill="1" applyBorder="1" applyAlignment="1">
      <alignment horizontal="center" vertical="center" wrapText="1"/>
    </xf>
    <xf numFmtId="0" fontId="60" fillId="32" borderId="19" xfId="181" applyFont="1" applyFill="1" applyBorder="1" applyAlignment="1">
      <alignment horizontal="center" vertical="center" wrapText="1"/>
    </xf>
    <xf numFmtId="0" fontId="60" fillId="32" borderId="69" xfId="181" applyFont="1" applyFill="1" applyBorder="1" applyAlignment="1">
      <alignment horizontal="center" vertical="center" wrapText="1"/>
    </xf>
    <xf numFmtId="0" fontId="61" fillId="32" borderId="19" xfId="181" applyFont="1" applyFill="1" applyBorder="1" applyAlignment="1">
      <alignment horizontal="center" vertical="center" wrapText="1"/>
    </xf>
    <xf numFmtId="0" fontId="61" fillId="32" borderId="69" xfId="181" applyFont="1" applyFill="1" applyBorder="1" applyAlignment="1">
      <alignment horizontal="center" vertical="center" wrapText="1"/>
    </xf>
    <xf numFmtId="3" fontId="129" fillId="45" borderId="31" xfId="191" applyNumberFormat="1" applyFont="1" applyFill="1" applyBorder="1" applyAlignment="1">
      <alignment horizontal="center" vertical="center"/>
    </xf>
    <xf numFmtId="0" fontId="156" fillId="33" borderId="24" xfId="190" applyNumberFormat="1" applyFont="1" applyFill="1" applyBorder="1" applyAlignment="1">
      <alignment horizontal="center" vertical="center" wrapText="1"/>
    </xf>
    <xf numFmtId="0" fontId="60" fillId="32" borderId="24" xfId="181" applyFont="1" applyFill="1" applyBorder="1" applyAlignment="1">
      <alignment horizontal="center" vertical="center" wrapText="1"/>
    </xf>
    <xf numFmtId="49" fontId="90" fillId="24" borderId="85" xfId="190" applyNumberFormat="1" applyFont="1" applyFill="1" applyBorder="1" applyAlignment="1">
      <alignment horizontal="center" vertical="center" wrapText="1"/>
    </xf>
    <xf numFmtId="49" fontId="90" fillId="24" borderId="85" xfId="190" applyNumberFormat="1" applyFont="1" applyFill="1" applyBorder="1" applyAlignment="1">
      <alignment horizontal="center" vertical="center"/>
    </xf>
    <xf numFmtId="0" fontId="60" fillId="33" borderId="19" xfId="321" applyFont="1" applyFill="1" applyBorder="1" applyAlignment="1">
      <alignment horizontal="center" vertical="center"/>
    </xf>
    <xf numFmtId="0" fontId="60" fillId="33" borderId="69" xfId="321" applyFont="1" applyFill="1" applyBorder="1" applyAlignment="1">
      <alignment horizontal="center" vertical="center"/>
    </xf>
    <xf numFmtId="3" fontId="130" fillId="0" borderId="0" xfId="191" applyNumberFormat="1" applyFont="1" applyFill="1"/>
  </cellXfs>
  <cellStyles count="33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alculation 2" xfId="201"/>
    <cellStyle name="Calculation 3" xfId="265"/>
    <cellStyle name="Cálculo" xfId="65"/>
    <cellStyle name="Cálculo 2" xfId="66"/>
    <cellStyle name="Cálculo 2 2" xfId="203"/>
    <cellStyle name="Cálculo 2 3" xfId="263"/>
    <cellStyle name="Cálculo 3" xfId="202"/>
    <cellStyle name="Cálculo 4" xfId="264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ntrada 2 2" xfId="205"/>
    <cellStyle name="Entrada 2 3" xfId="261"/>
    <cellStyle name="Entrada 3" xfId="204"/>
    <cellStyle name="Entrada 4" xfId="262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Input 2" xfId="206"/>
    <cellStyle name="Input 3" xfId="260"/>
    <cellStyle name="Linked Cell" xfId="98"/>
    <cellStyle name="Millares" xfId="320" builtinId="3"/>
    <cellStyle name="Millares [0]" xfId="99" builtinId="6"/>
    <cellStyle name="Millares [0] 2" xfId="100"/>
    <cellStyle name="Millares [0] 3" xfId="101"/>
    <cellStyle name="Millares 10" xfId="322"/>
    <cellStyle name="Millares 11" xfId="323"/>
    <cellStyle name="Millares 12" xfId="324"/>
    <cellStyle name="Millares 13" xfId="325"/>
    <cellStyle name="Millares 14" xfId="326"/>
    <cellStyle name="Millares 2" xfId="102"/>
    <cellStyle name="Millares 2 2" xfId="103"/>
    <cellStyle name="Millares 2 2 2" xfId="104"/>
    <cellStyle name="Millares 2 2 2 2" xfId="209"/>
    <cellStyle name="Millares 2 2 2 3" xfId="268"/>
    <cellStyle name="Millares 2 2 3" xfId="208"/>
    <cellStyle name="Millares 2 2 4" xfId="267"/>
    <cellStyle name="Millares 2 3" xfId="105"/>
    <cellStyle name="Millares 2 3 2" xfId="106"/>
    <cellStyle name="Millares 2 3 2 2" xfId="107"/>
    <cellStyle name="Millares 2 3 2 2 2" xfId="108"/>
    <cellStyle name="Millares 2 3 2 2 2 2" xfId="213"/>
    <cellStyle name="Millares 2 3 2 2 2 3" xfId="272"/>
    <cellStyle name="Millares 2 3 2 2 3" xfId="212"/>
    <cellStyle name="Millares 2 3 2 2 4" xfId="271"/>
    <cellStyle name="Millares 2 3 2 3" xfId="109"/>
    <cellStyle name="Millares 2 3 2 3 2" xfId="214"/>
    <cellStyle name="Millares 2 3 2 3 3" xfId="273"/>
    <cellStyle name="Millares 2 3 2 4" xfId="211"/>
    <cellStyle name="Millares 2 3 2 5" xfId="270"/>
    <cellStyle name="Millares 2 3 3" xfId="110"/>
    <cellStyle name="Millares 2 3 3 2" xfId="215"/>
    <cellStyle name="Millares 2 3 3 3" xfId="274"/>
    <cellStyle name="Millares 2 3 4" xfId="210"/>
    <cellStyle name="Millares 2 3 5" xfId="269"/>
    <cellStyle name="Millares 2 4" xfId="111"/>
    <cellStyle name="Millares 2 4 2" xfId="112"/>
    <cellStyle name="Millares 2 4 2 2" xfId="217"/>
    <cellStyle name="Millares 2 4 2 3" xfId="276"/>
    <cellStyle name="Millares 2 4 3" xfId="216"/>
    <cellStyle name="Millares 2 4 4" xfId="275"/>
    <cellStyle name="Millares 2 5" xfId="113"/>
    <cellStyle name="Millares 2 6" xfId="114"/>
    <cellStyle name="Millares 2 6 2" xfId="218"/>
    <cellStyle name="Millares 2 6 3" xfId="277"/>
    <cellStyle name="Millares 2 7" xfId="207"/>
    <cellStyle name="Millares 2 8" xfId="266"/>
    <cellStyle name="Millares 3" xfId="178"/>
    <cellStyle name="Millares 3 2" xfId="192"/>
    <cellStyle name="Millares 3 2 2" xfId="255"/>
    <cellStyle name="Millares 3 2 3" xfId="308"/>
    <cellStyle name="Millares 3 3" xfId="250"/>
    <cellStyle name="Millares 3 4" xfId="303"/>
    <cellStyle name="Millares 4" xfId="311"/>
    <cellStyle name="Millares 5" xfId="319"/>
    <cellStyle name="Millares 6" xfId="327"/>
    <cellStyle name="Millares 7" xfId="328"/>
    <cellStyle name="Millares 8" xfId="329"/>
    <cellStyle name="Millares 9" xfId="330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2 2 2" xfId="221"/>
    <cellStyle name="Normal 10 2 2 3" xfId="280"/>
    <cellStyle name="Normal 10 2 3" xfId="220"/>
    <cellStyle name="Normal 10 2 4" xfId="279"/>
    <cellStyle name="Normal 10 3" xfId="119"/>
    <cellStyle name="Normal 10 3 2" xfId="222"/>
    <cellStyle name="Normal 10 3 3" xfId="281"/>
    <cellStyle name="Normal 10 4" xfId="219"/>
    <cellStyle name="Normal 10 5" xfId="278"/>
    <cellStyle name="Normal 11" xfId="120"/>
    <cellStyle name="Normal 11 2" xfId="121"/>
    <cellStyle name="Normal 12" xfId="122"/>
    <cellStyle name="Normal 12 2" xfId="123"/>
    <cellStyle name="Normal 12 2 2" xfId="224"/>
    <cellStyle name="Normal 12 2 3" xfId="283"/>
    <cellStyle name="Normal 12 3" xfId="223"/>
    <cellStyle name="Normal 12 4" xfId="282"/>
    <cellStyle name="Normal 13" xfId="124"/>
    <cellStyle name="Normal 13 2" xfId="187"/>
    <cellStyle name="Normal 13 3" xfId="225"/>
    <cellStyle name="Normal 13 4" xfId="284"/>
    <cellStyle name="Normal 14" xfId="125"/>
    <cellStyle name="Normal 14 2" xfId="226"/>
    <cellStyle name="Normal 14 3" xfId="285"/>
    <cellStyle name="Normal 15" xfId="176"/>
    <cellStyle name="Normal 15 2" xfId="249"/>
    <cellStyle name="Normal 15 3" xfId="302"/>
    <cellStyle name="Normal 16" xfId="179"/>
    <cellStyle name="Normal 17" xfId="180"/>
    <cellStyle name="Normal 17 2" xfId="191"/>
    <cellStyle name="Normal 17 2 2" xfId="254"/>
    <cellStyle name="Normal 17 2 3" xfId="307"/>
    <cellStyle name="Normal 17 3" xfId="193"/>
    <cellStyle name="Normal 17 3 2" xfId="194"/>
    <cellStyle name="Normal 17 3 2 2" xfId="257"/>
    <cellStyle name="Normal 17 3 2 3" xfId="309"/>
    <cellStyle name="Normal 17 3 2 4" xfId="321"/>
    <cellStyle name="Normal 17 3 3" xfId="256"/>
    <cellStyle name="Normal 17 3 4" xfId="310"/>
    <cellStyle name="Normal 17 4" xfId="251"/>
    <cellStyle name="Normal 17 5" xfId="304"/>
    <cellStyle name="Normal 18" xfId="189"/>
    <cellStyle name="Normal 19" xfId="195"/>
    <cellStyle name="Normal 2" xfId="126"/>
    <cellStyle name="Normal 2 10" xfId="196"/>
    <cellStyle name="Normal 2 11" xfId="227"/>
    <cellStyle name="Normal 2 12" xfId="286"/>
    <cellStyle name="Normal 2 2" xfId="127"/>
    <cellStyle name="Normal 2 2 2" xfId="128"/>
    <cellStyle name="Normal 2 2 2 2" xfId="229"/>
    <cellStyle name="Normal 2 2 2 3" xfId="288"/>
    <cellStyle name="Normal 2 2 3" xfId="228"/>
    <cellStyle name="Normal 2 2 4" xfId="287"/>
    <cellStyle name="Normal 2 3" xfId="129"/>
    <cellStyle name="Normal 2 3 2" xfId="130"/>
    <cellStyle name="Normal 2 3 2 2" xfId="131"/>
    <cellStyle name="Normal 2 3 2 2 2" xfId="132"/>
    <cellStyle name="Normal 2 3 2 2 2 2" xfId="233"/>
    <cellStyle name="Normal 2 3 2 2 2 3" xfId="292"/>
    <cellStyle name="Normal 2 3 2 2 3" xfId="232"/>
    <cellStyle name="Normal 2 3 2 2 4" xfId="291"/>
    <cellStyle name="Normal 2 3 2 3" xfId="133"/>
    <cellStyle name="Normal 2 3 2 3 2" xfId="234"/>
    <cellStyle name="Normal 2 3 2 3 3" xfId="293"/>
    <cellStyle name="Normal 2 3 2 4" xfId="231"/>
    <cellStyle name="Normal 2 3 2 5" xfId="290"/>
    <cellStyle name="Normal 2 3 3" xfId="134"/>
    <cellStyle name="Normal 2 3 3 2" xfId="235"/>
    <cellStyle name="Normal 2 3 3 3" xfId="294"/>
    <cellStyle name="Normal 2 3 4" xfId="230"/>
    <cellStyle name="Normal 2 3 5" xfId="289"/>
    <cellStyle name="Normal 2 4" xfId="135"/>
    <cellStyle name="Normal 2 4 2" xfId="136"/>
    <cellStyle name="Normal 2 4 2 2" xfId="237"/>
    <cellStyle name="Normal 2 4 2 3" xfId="296"/>
    <cellStyle name="Normal 2 4 3" xfId="236"/>
    <cellStyle name="Normal 2 4 4" xfId="295"/>
    <cellStyle name="Normal 2 5" xfId="137"/>
    <cellStyle name="Normal 2 5 2" xfId="138"/>
    <cellStyle name="Normal 2 5 2 2" xfId="239"/>
    <cellStyle name="Normal 2 5 2 3" xfId="298"/>
    <cellStyle name="Normal 2 5 3" xfId="238"/>
    <cellStyle name="Normal 2 5 4" xfId="297"/>
    <cellStyle name="Normal 2 6" xfId="139"/>
    <cellStyle name="Normal 2 7" xfId="140"/>
    <cellStyle name="Normal 2 7 2" xfId="240"/>
    <cellStyle name="Normal 2 7 3" xfId="299"/>
    <cellStyle name="Normal 2 8" xfId="177"/>
    <cellStyle name="Normal 2 9" xfId="181"/>
    <cellStyle name="Normal 20" xfId="197"/>
    <cellStyle name="Normal 20 2" xfId="258"/>
    <cellStyle name="Normal 20 3" xfId="312"/>
    <cellStyle name="Normal 21" xfId="331"/>
    <cellStyle name="Normal 3" xfId="141"/>
    <cellStyle name="Normal 3 2" xfId="142"/>
    <cellStyle name="Normal 3 2 2" xfId="182"/>
    <cellStyle name="Normal 3 3" xfId="183"/>
    <cellStyle name="Normal 3 3 2" xfId="188"/>
    <cellStyle name="Normal 3 3 2 2" xfId="253"/>
    <cellStyle name="Normal 3 3 2 3" xfId="306"/>
    <cellStyle name="Normal 3 3 3" xfId="252"/>
    <cellStyle name="Normal 3 3 4" xfId="305"/>
    <cellStyle name="Normal 3 4" xfId="199"/>
    <cellStyle name="Normal 4" xfId="143"/>
    <cellStyle name="Normal 4 2" xfId="144"/>
    <cellStyle name="Normal 4 2 2" xfId="332"/>
    <cellStyle name="Normal 4 3" xfId="200"/>
    <cellStyle name="Normal 5" xfId="145"/>
    <cellStyle name="Normal 5 2" xfId="146"/>
    <cellStyle name="Normal 5 3" xfId="147"/>
    <cellStyle name="Normal 5 4" xfId="190"/>
    <cellStyle name="Normal 5 5" xfId="333"/>
    <cellStyle name="Normal 6" xfId="148"/>
    <cellStyle name="Normal 7" xfId="149"/>
    <cellStyle name="Normal 8" xfId="150"/>
    <cellStyle name="Normal 9" xfId="151"/>
    <cellStyle name="Normal 9 2" xfId="152"/>
    <cellStyle name="Normal 9 2 2" xfId="242"/>
    <cellStyle name="Normal 9 2 3" xfId="301"/>
    <cellStyle name="Normal 9 3" xfId="241"/>
    <cellStyle name="Normal 9 4" xfId="300"/>
    <cellStyle name="Normal_afiliaultimo FIN DE MES" xfId="153"/>
    <cellStyle name="Normal_Medias mensuales SERIE HISTORICA ACT ECONOMICA" xfId="154"/>
    <cellStyle name="Notas" xfId="155"/>
    <cellStyle name="Notas 2" xfId="156"/>
    <cellStyle name="Notas 2 2" xfId="244"/>
    <cellStyle name="Notas 2 3" xfId="314"/>
    <cellStyle name="Notas 3" xfId="243"/>
    <cellStyle name="Notas 4" xfId="313"/>
    <cellStyle name="Note" xfId="157"/>
    <cellStyle name="Note 2" xfId="245"/>
    <cellStyle name="Note 3" xfId="315"/>
    <cellStyle name="Output" xfId="158"/>
    <cellStyle name="Output 2" xfId="246"/>
    <cellStyle name="Output 3" xfId="316"/>
    <cellStyle name="Porcentaje" xfId="185" builtinId="5"/>
    <cellStyle name="Porcentaje 2" xfId="159"/>
    <cellStyle name="Porcentaje 2 2" xfId="334"/>
    <cellStyle name="Porcentaje 3" xfId="198"/>
    <cellStyle name="Porcentaje 3 2" xfId="259"/>
    <cellStyle name="Salida" xfId="160"/>
    <cellStyle name="Salida 2" xfId="161"/>
    <cellStyle name="Salida 2 2" xfId="248"/>
    <cellStyle name="Salida 2 3" xfId="318"/>
    <cellStyle name="Salida 3" xfId="247"/>
    <cellStyle name="Salida 4" xfId="317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0"/>
  <tableStyles count="0" defaultTableStyle="TableStyleMedium9" defaultPivotStyle="PivotStyleLight16"/>
  <colors>
    <mruColors>
      <color rgb="FFC00000"/>
      <color rgb="FFE4DFEC"/>
      <color rgb="FFFFC611"/>
      <color rgb="FFBF9000"/>
      <color rgb="FF7F76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Resumen!$Q$19:$Q$20</c:f>
              <c:numCache>
                <c:formatCode>0.00%</c:formatCode>
                <c:ptCount val="2"/>
                <c:pt idx="0">
                  <c:v>0.53383501140863887</c:v>
                </c:pt>
                <c:pt idx="1">
                  <c:v>0.89075838373579141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Resumen!$R$19:$R$20</c:f>
              <c:numCache>
                <c:formatCode>0.00%</c:formatCode>
                <c:ptCount val="2"/>
                <c:pt idx="0">
                  <c:v>0.46616498859136102</c:v>
                </c:pt>
                <c:pt idx="1">
                  <c:v>0.10924161626420854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4550784"/>
        <c:axId val="344560768"/>
      </c:barChart>
      <c:catAx>
        <c:axId val="3445507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4560768"/>
        <c:crosses val="autoZero"/>
        <c:auto val="1"/>
        <c:lblAlgn val="ctr"/>
        <c:lblOffset val="100"/>
        <c:noMultiLvlLbl val="0"/>
      </c:catAx>
      <c:valAx>
        <c:axId val="34456076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344550784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9720448"/>
        <c:axId val="359721984"/>
      </c:barChart>
      <c:catAx>
        <c:axId val="3597204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9721984"/>
        <c:crosses val="autoZero"/>
        <c:auto val="0"/>
        <c:lblAlgn val="ctr"/>
        <c:lblOffset val="100"/>
        <c:noMultiLvlLbl val="0"/>
      </c:catAx>
      <c:valAx>
        <c:axId val="3597219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597204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9800832"/>
        <c:axId val="359802368"/>
      </c:barChart>
      <c:catAx>
        <c:axId val="3598008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9802368"/>
        <c:crosses val="autoZero"/>
        <c:auto val="1"/>
        <c:lblAlgn val="ctr"/>
        <c:lblOffset val="100"/>
        <c:noMultiLvlLbl val="0"/>
      </c:catAx>
      <c:valAx>
        <c:axId val="35980236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5980083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9814272"/>
        <c:axId val="359815808"/>
      </c:barChart>
      <c:catAx>
        <c:axId val="359814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9815808"/>
        <c:crosses val="autoZero"/>
        <c:auto val="0"/>
        <c:lblAlgn val="ctr"/>
        <c:lblOffset val="100"/>
        <c:noMultiLvlLbl val="0"/>
      </c:catAx>
      <c:valAx>
        <c:axId val="3598158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5981427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9885440"/>
        <c:axId val="360001920"/>
      </c:barChart>
      <c:catAx>
        <c:axId val="359885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0001920"/>
        <c:crosses val="autoZero"/>
        <c:auto val="1"/>
        <c:lblAlgn val="ctr"/>
        <c:lblOffset val="100"/>
        <c:noMultiLvlLbl val="0"/>
      </c:catAx>
      <c:valAx>
        <c:axId val="3600019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598854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0038400"/>
        <c:axId val="360039936"/>
      </c:barChart>
      <c:catAx>
        <c:axId val="3600384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0039936"/>
        <c:crosses val="autoZero"/>
        <c:auto val="0"/>
        <c:lblAlgn val="ctr"/>
        <c:lblOffset val="100"/>
        <c:noMultiLvlLbl val="0"/>
      </c:catAx>
      <c:valAx>
        <c:axId val="3600399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600384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0163584"/>
        <c:axId val="360181760"/>
      </c:barChart>
      <c:catAx>
        <c:axId val="360163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0181760"/>
        <c:crosses val="autoZero"/>
        <c:auto val="1"/>
        <c:lblAlgn val="ctr"/>
        <c:lblOffset val="100"/>
        <c:noMultiLvlLbl val="0"/>
      </c:catAx>
      <c:valAx>
        <c:axId val="3601817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601635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1266560"/>
        <c:axId val="361342080"/>
      </c:barChart>
      <c:catAx>
        <c:axId val="3612665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1342080"/>
        <c:crosses val="autoZero"/>
        <c:auto val="0"/>
        <c:lblAlgn val="ctr"/>
        <c:lblOffset val="100"/>
        <c:noMultiLvlLbl val="0"/>
      </c:catAx>
      <c:valAx>
        <c:axId val="3613420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612665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1383040"/>
        <c:axId val="361384576"/>
      </c:barChart>
      <c:catAx>
        <c:axId val="3613830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1384576"/>
        <c:crosses val="autoZero"/>
        <c:auto val="1"/>
        <c:lblAlgn val="ctr"/>
        <c:lblOffset val="100"/>
        <c:noMultiLvlLbl val="0"/>
      </c:catAx>
      <c:valAx>
        <c:axId val="36138457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613830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1478784"/>
        <c:axId val="361570688"/>
      </c:barChart>
      <c:catAx>
        <c:axId val="361478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1570688"/>
        <c:crosses val="autoZero"/>
        <c:auto val="1"/>
        <c:lblAlgn val="ctr"/>
        <c:lblOffset val="100"/>
        <c:noMultiLvlLbl val="0"/>
      </c:catAx>
      <c:valAx>
        <c:axId val="3615706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61478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1599360"/>
        <c:axId val="361600896"/>
      </c:barChart>
      <c:catAx>
        <c:axId val="3615993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1600896"/>
        <c:crosses val="autoZero"/>
        <c:auto val="1"/>
        <c:lblAlgn val="ctr"/>
        <c:lblOffset val="100"/>
        <c:noMultiLvlLbl val="0"/>
      </c:catAx>
      <c:valAx>
        <c:axId val="3616008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6159936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0768512"/>
        <c:axId val="350790784"/>
      </c:barChart>
      <c:catAx>
        <c:axId val="3507685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0790784"/>
        <c:crosses val="autoZero"/>
        <c:auto val="0"/>
        <c:lblAlgn val="ctr"/>
        <c:lblOffset val="100"/>
        <c:noMultiLvlLbl val="0"/>
      </c:catAx>
      <c:valAx>
        <c:axId val="3507907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507685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1650048"/>
        <c:axId val="361651584"/>
      </c:barChart>
      <c:catAx>
        <c:axId val="361650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1651584"/>
        <c:crosses val="autoZero"/>
        <c:auto val="1"/>
        <c:lblAlgn val="ctr"/>
        <c:lblOffset val="100"/>
        <c:noMultiLvlLbl val="0"/>
      </c:catAx>
      <c:valAx>
        <c:axId val="3616515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616500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1708928"/>
        <c:axId val="361809024"/>
      </c:barChart>
      <c:catAx>
        <c:axId val="3617089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1809024"/>
        <c:crosses val="autoZero"/>
        <c:auto val="1"/>
        <c:lblAlgn val="ctr"/>
        <c:lblOffset val="100"/>
        <c:noMultiLvlLbl val="0"/>
      </c:catAx>
      <c:valAx>
        <c:axId val="3618090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6170892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1870848"/>
        <c:axId val="361872384"/>
      </c:barChart>
      <c:catAx>
        <c:axId val="361870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1872384"/>
        <c:crosses val="autoZero"/>
        <c:auto val="1"/>
        <c:lblAlgn val="ctr"/>
        <c:lblOffset val="100"/>
        <c:noMultiLvlLbl val="0"/>
      </c:catAx>
      <c:valAx>
        <c:axId val="361872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61870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1929728"/>
        <c:axId val="361931520"/>
      </c:barChart>
      <c:catAx>
        <c:axId val="361929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1931520"/>
        <c:crosses val="autoZero"/>
        <c:auto val="1"/>
        <c:lblAlgn val="ctr"/>
        <c:lblOffset val="100"/>
        <c:noMultiLvlLbl val="0"/>
      </c:catAx>
      <c:valAx>
        <c:axId val="3619315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6192972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2091264"/>
        <c:axId val="362092800"/>
      </c:barChart>
      <c:catAx>
        <c:axId val="362091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2092800"/>
        <c:crosses val="autoZero"/>
        <c:auto val="1"/>
        <c:lblAlgn val="ctr"/>
        <c:lblOffset val="100"/>
        <c:noMultiLvlLbl val="0"/>
      </c:catAx>
      <c:valAx>
        <c:axId val="3620928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620912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62211584"/>
        <c:axId val="362618880"/>
      </c:barChart>
      <c:catAx>
        <c:axId val="362211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62618880"/>
        <c:crosses val="autoZero"/>
        <c:auto val="1"/>
        <c:lblAlgn val="ctr"/>
        <c:lblOffset val="100"/>
        <c:noMultiLvlLbl val="0"/>
      </c:catAx>
      <c:valAx>
        <c:axId val="36261888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622115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1.4739340753157141E-2"/>
                  <c:y val="-1.7298230488690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206037992587233E-3"/>
                  <c:y val="-4.46933517934264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regímenes'!$D$27:$E$27</c:f>
              <c:numCache>
                <c:formatCode>0.00%</c:formatCode>
                <c:ptCount val="2"/>
                <c:pt idx="0">
                  <c:v>6.0379662656877553E-3</c:v>
                </c:pt>
                <c:pt idx="1">
                  <c:v>-2.2626207083678018E-2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192320"/>
        <c:axId val="363193856"/>
      </c:barChart>
      <c:catAx>
        <c:axId val="3631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63193856"/>
        <c:crosses val="autoZero"/>
        <c:auto val="1"/>
        <c:lblAlgn val="ctr"/>
        <c:lblOffset val="100"/>
        <c:noMultiLvlLbl val="0"/>
      </c:catAx>
      <c:valAx>
        <c:axId val="363193856"/>
        <c:scaling>
          <c:orientation val="minMax"/>
          <c:max val="2.0000000000000004E-2"/>
          <c:min val="-6.0000000000000012E-2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363192320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variación'!$K$9:$K$21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18918473.209999997</c:v>
                </c:pt>
                <c:pt idx="1">
                  <c:v>17908945.329999998</c:v>
                </c:pt>
                <c:pt idx="2">
                  <c:v>17666149.050000001</c:v>
                </c:pt>
                <c:pt idx="3">
                  <c:v>17360312.549999997</c:v>
                </c:pt>
                <c:pt idx="4">
                  <c:v>16736726.630000001</c:v>
                </c:pt>
                <c:pt idx="5">
                  <c:v>16360372.51</c:v>
                </c:pt>
                <c:pt idx="6">
                  <c:v>16690519.73</c:v>
                </c:pt>
                <c:pt idx="7">
                  <c:v>17221466.510000002</c:v>
                </c:pt>
                <c:pt idx="8">
                  <c:v>17813355.899999999</c:v>
                </c:pt>
                <c:pt idx="9">
                  <c:v>18430529.039999999</c:v>
                </c:pt>
                <c:pt idx="10">
                  <c:v>18993072.800000001</c:v>
                </c:pt>
                <c:pt idx="11">
                  <c:v>19429992.649999999</c:v>
                </c:pt>
                <c:pt idx="12">
                  <c:v>18990364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401472"/>
        <c:axId val="373403008"/>
      </c:barChart>
      <c:catAx>
        <c:axId val="37340147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373403008"/>
        <c:crosses val="autoZero"/>
        <c:auto val="1"/>
        <c:lblAlgn val="ctr"/>
        <c:lblOffset val="100"/>
        <c:noMultiLvlLbl val="0"/>
      </c:catAx>
      <c:valAx>
        <c:axId val="373403008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373401472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 xmlns:c16r2="http://schemas.microsoft.com/office/drawing/2015/06/chart"/>
          </c:dPt>
          <c:dPt>
            <c:idx val="3"/>
            <c:invertIfNegative val="1"/>
            <c:bubble3D val="0"/>
            <c:extLst xmlns:c16r2="http://schemas.microsoft.com/office/drawing/2015/06/chart"/>
          </c:dPt>
          <c:dPt>
            <c:idx val="4"/>
            <c:invertIfNegative val="1"/>
            <c:bubble3D val="0"/>
            <c:extLst xmlns:c16r2="http://schemas.microsoft.com/office/drawing/2015/06/chart"/>
          </c:dPt>
          <c:dPt>
            <c:idx val="5"/>
            <c:invertIfNegative val="1"/>
            <c:bubble3D val="0"/>
            <c:extLst xmlns:c16r2="http://schemas.microsoft.com/office/drawing/2015/06/chart"/>
          </c:dPt>
          <c:dPt>
            <c:idx val="12"/>
            <c:invertIfNegative val="1"/>
            <c:bubble3D val="0"/>
            <c:extLst xmlns:c16r2="http://schemas.microsoft.com/office/drawing/2015/06/chart"/>
          </c:dPt>
          <c:dLbls>
            <c:txPr>
              <a:bodyPr rot="0" vert="horz"/>
              <a:lstStyle/>
              <a:p>
                <a:pPr>
                  <a:defRPr sz="11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variación'!$K$35:$K$47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-101886.25999999791</c:v>
                </c:pt>
                <c:pt idx="1">
                  <c:v>-26149.219999998808</c:v>
                </c:pt>
                <c:pt idx="2">
                  <c:v>-5330.5799999982119</c:v>
                </c:pt>
                <c:pt idx="3">
                  <c:v>-75249.079999998212</c:v>
                </c:pt>
                <c:pt idx="4">
                  <c:v>-73076.51999999769</c:v>
                </c:pt>
                <c:pt idx="5">
                  <c:v>54927.140000000596</c:v>
                </c:pt>
                <c:pt idx="6">
                  <c:v>28816.780000001192</c:v>
                </c:pt>
                <c:pt idx="7">
                  <c:v>31651.610000003129</c:v>
                </c:pt>
                <c:pt idx="8">
                  <c:v>101335.1799999997</c:v>
                </c:pt>
                <c:pt idx="9">
                  <c:v>94367.570000000298</c:v>
                </c:pt>
                <c:pt idx="10">
                  <c:v>130360</c:v>
                </c:pt>
                <c:pt idx="11">
                  <c:v>106541.1799999997</c:v>
                </c:pt>
                <c:pt idx="12">
                  <c:v>113974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373419008"/>
        <c:axId val="373707520"/>
      </c:barChart>
      <c:catAx>
        <c:axId val="37341900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3707520"/>
        <c:crosses val="autoZero"/>
        <c:auto val="1"/>
        <c:lblAlgn val="ctr"/>
        <c:lblOffset val="100"/>
        <c:noMultiLvlLbl val="0"/>
      </c:catAx>
      <c:valAx>
        <c:axId val="3737075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373419008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VARIACIÓN</a:t>
            </a:r>
            <a:r>
              <a:rPr lang="es-ES" sz="1800" b="1" baseline="0">
                <a:solidFill>
                  <a:schemeClr val="tx1"/>
                </a:solidFill>
                <a:effectLst/>
              </a:rPr>
              <a:t> DIARIA DE</a:t>
            </a:r>
            <a:r>
              <a:rPr lang="es-ES" sz="1800" b="1">
                <a:solidFill>
                  <a:schemeClr val="tx1"/>
                </a:solidFill>
                <a:effectLst/>
              </a:rPr>
              <a:t> AFILIADOS</a:t>
            </a:r>
          </a:p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12 MARZO -31 OCTUBRE</a:t>
            </a: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6452090956050726"/>
          <c:y val="1.3758605602888826E-2"/>
        </c:manualLayout>
      </c:layout>
      <c:overlay val="0"/>
      <c:spPr>
        <a:ln>
          <a:solidFill>
            <a:schemeClr val="lt1">
              <a:shade val="50000"/>
            </a:schemeClr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6245071258547696E-2"/>
          <c:y val="0.13357243427028437"/>
          <c:w val="0.91937873337939058"/>
          <c:h val="0.739027019810727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'COVID-19 Variación diaria'!$W$2</c:f>
              <c:strCache>
                <c:ptCount val="1"/>
                <c:pt idx="0">
                  <c:v>Diferencia diaria
de afiliados
</c:v>
                </c:pt>
              </c:strCache>
            </c:strRef>
          </c:tx>
          <c:spPr>
            <a:solidFill>
              <a:srgbClr val="7F7F7F"/>
            </a:solidFill>
            <a:effectLst/>
          </c:spPr>
          <c:invertIfNegative val="1"/>
          <c:cat>
            <c:numRef>
              <c:f>'COVID-19 Variación diaria'!$U$4:$U$166</c:f>
              <c:numCache>
                <c:formatCode>d\-mmm</c:formatCode>
                <c:ptCount val="163"/>
                <c:pt idx="0">
                  <c:v>43902</c:v>
                </c:pt>
                <c:pt idx="1">
                  <c:v>43903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43920</c:v>
                </c:pt>
                <c:pt idx="13">
                  <c:v>43921</c:v>
                </c:pt>
                <c:pt idx="14">
                  <c:v>43922</c:v>
                </c:pt>
                <c:pt idx="15">
                  <c:v>43923</c:v>
                </c:pt>
                <c:pt idx="16">
                  <c:v>43924</c:v>
                </c:pt>
                <c:pt idx="17">
                  <c:v>43927</c:v>
                </c:pt>
                <c:pt idx="18">
                  <c:v>43928</c:v>
                </c:pt>
                <c:pt idx="19">
                  <c:v>43929</c:v>
                </c:pt>
                <c:pt idx="20">
                  <c:v>43934</c:v>
                </c:pt>
                <c:pt idx="21">
                  <c:v>43935</c:v>
                </c:pt>
                <c:pt idx="22">
                  <c:v>43936</c:v>
                </c:pt>
                <c:pt idx="23">
                  <c:v>43937</c:v>
                </c:pt>
                <c:pt idx="24">
                  <c:v>43938</c:v>
                </c:pt>
                <c:pt idx="25">
                  <c:v>43941</c:v>
                </c:pt>
                <c:pt idx="26">
                  <c:v>43942</c:v>
                </c:pt>
                <c:pt idx="27">
                  <c:v>43943</c:v>
                </c:pt>
                <c:pt idx="28">
                  <c:v>43944</c:v>
                </c:pt>
                <c:pt idx="29">
                  <c:v>43945</c:v>
                </c:pt>
                <c:pt idx="30">
                  <c:v>43948</c:v>
                </c:pt>
                <c:pt idx="31">
                  <c:v>43949</c:v>
                </c:pt>
                <c:pt idx="32">
                  <c:v>43950</c:v>
                </c:pt>
                <c:pt idx="33">
                  <c:v>43951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  <c:pt idx="39">
                  <c:v>43962</c:v>
                </c:pt>
                <c:pt idx="40">
                  <c:v>43963</c:v>
                </c:pt>
                <c:pt idx="41">
                  <c:v>43964</c:v>
                </c:pt>
                <c:pt idx="42">
                  <c:v>43965</c:v>
                </c:pt>
                <c:pt idx="43">
                  <c:v>43966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43976</c:v>
                </c:pt>
                <c:pt idx="50">
                  <c:v>43977</c:v>
                </c:pt>
                <c:pt idx="51">
                  <c:v>43978</c:v>
                </c:pt>
                <c:pt idx="52">
                  <c:v>43979</c:v>
                </c:pt>
                <c:pt idx="53">
                  <c:v>43980</c:v>
                </c:pt>
                <c:pt idx="54">
                  <c:v>43983</c:v>
                </c:pt>
                <c:pt idx="55">
                  <c:v>43984</c:v>
                </c:pt>
                <c:pt idx="56">
                  <c:v>43985</c:v>
                </c:pt>
                <c:pt idx="57">
                  <c:v>43986</c:v>
                </c:pt>
                <c:pt idx="58">
                  <c:v>43987</c:v>
                </c:pt>
                <c:pt idx="59">
                  <c:v>43990</c:v>
                </c:pt>
                <c:pt idx="60">
                  <c:v>43991</c:v>
                </c:pt>
                <c:pt idx="61">
                  <c:v>43992</c:v>
                </c:pt>
                <c:pt idx="62">
                  <c:v>43993</c:v>
                </c:pt>
                <c:pt idx="63">
                  <c:v>43994</c:v>
                </c:pt>
                <c:pt idx="64">
                  <c:v>43997</c:v>
                </c:pt>
                <c:pt idx="65">
                  <c:v>43998</c:v>
                </c:pt>
                <c:pt idx="66">
                  <c:v>43999</c:v>
                </c:pt>
                <c:pt idx="67">
                  <c:v>44000</c:v>
                </c:pt>
                <c:pt idx="68">
                  <c:v>44001</c:v>
                </c:pt>
                <c:pt idx="69">
                  <c:v>44002</c:v>
                </c:pt>
                <c:pt idx="70">
                  <c:v>44005</c:v>
                </c:pt>
                <c:pt idx="71">
                  <c:v>44006</c:v>
                </c:pt>
                <c:pt idx="72">
                  <c:v>44007</c:v>
                </c:pt>
                <c:pt idx="73">
                  <c:v>44008</c:v>
                </c:pt>
                <c:pt idx="74">
                  <c:v>44011</c:v>
                </c:pt>
                <c:pt idx="75">
                  <c:v>44012</c:v>
                </c:pt>
                <c:pt idx="76">
                  <c:v>44013</c:v>
                </c:pt>
                <c:pt idx="77">
                  <c:v>44014</c:v>
                </c:pt>
                <c:pt idx="78">
                  <c:v>44015</c:v>
                </c:pt>
                <c:pt idx="79">
                  <c:v>44018</c:v>
                </c:pt>
                <c:pt idx="80">
                  <c:v>44019</c:v>
                </c:pt>
                <c:pt idx="81">
                  <c:v>44020</c:v>
                </c:pt>
                <c:pt idx="82">
                  <c:v>44021</c:v>
                </c:pt>
                <c:pt idx="83">
                  <c:v>44022</c:v>
                </c:pt>
                <c:pt idx="84">
                  <c:v>44025</c:v>
                </c:pt>
                <c:pt idx="85">
                  <c:v>44026</c:v>
                </c:pt>
                <c:pt idx="86">
                  <c:v>44027</c:v>
                </c:pt>
                <c:pt idx="87">
                  <c:v>44028</c:v>
                </c:pt>
                <c:pt idx="88">
                  <c:v>44029</c:v>
                </c:pt>
                <c:pt idx="89">
                  <c:v>44032</c:v>
                </c:pt>
                <c:pt idx="90">
                  <c:v>44033</c:v>
                </c:pt>
                <c:pt idx="91">
                  <c:v>44034</c:v>
                </c:pt>
                <c:pt idx="92">
                  <c:v>44035</c:v>
                </c:pt>
                <c:pt idx="93">
                  <c:v>44036</c:v>
                </c:pt>
                <c:pt idx="94">
                  <c:v>44039</c:v>
                </c:pt>
                <c:pt idx="95">
                  <c:v>44040</c:v>
                </c:pt>
                <c:pt idx="96">
                  <c:v>44041</c:v>
                </c:pt>
                <c:pt idx="97">
                  <c:v>44042</c:v>
                </c:pt>
                <c:pt idx="98">
                  <c:v>44043</c:v>
                </c:pt>
                <c:pt idx="99">
                  <c:v>44046</c:v>
                </c:pt>
                <c:pt idx="100">
                  <c:v>44047</c:v>
                </c:pt>
                <c:pt idx="101">
                  <c:v>44048</c:v>
                </c:pt>
                <c:pt idx="102">
                  <c:v>44049</c:v>
                </c:pt>
                <c:pt idx="103">
                  <c:v>44050</c:v>
                </c:pt>
                <c:pt idx="104">
                  <c:v>44053</c:v>
                </c:pt>
                <c:pt idx="105">
                  <c:v>44054</c:v>
                </c:pt>
                <c:pt idx="106">
                  <c:v>44055</c:v>
                </c:pt>
                <c:pt idx="107">
                  <c:v>44056</c:v>
                </c:pt>
                <c:pt idx="108">
                  <c:v>44057</c:v>
                </c:pt>
                <c:pt idx="109">
                  <c:v>44060</c:v>
                </c:pt>
                <c:pt idx="110">
                  <c:v>44061</c:v>
                </c:pt>
                <c:pt idx="111">
                  <c:v>44062</c:v>
                </c:pt>
                <c:pt idx="112">
                  <c:v>44063</c:v>
                </c:pt>
                <c:pt idx="113">
                  <c:v>44064</c:v>
                </c:pt>
                <c:pt idx="114">
                  <c:v>44067</c:v>
                </c:pt>
                <c:pt idx="115">
                  <c:v>44068</c:v>
                </c:pt>
                <c:pt idx="116">
                  <c:v>44069</c:v>
                </c:pt>
                <c:pt idx="117">
                  <c:v>44070</c:v>
                </c:pt>
                <c:pt idx="118">
                  <c:v>44071</c:v>
                </c:pt>
                <c:pt idx="119">
                  <c:v>44074</c:v>
                </c:pt>
                <c:pt idx="120">
                  <c:v>44075</c:v>
                </c:pt>
                <c:pt idx="121">
                  <c:v>44076</c:v>
                </c:pt>
                <c:pt idx="122">
                  <c:v>44077</c:v>
                </c:pt>
                <c:pt idx="123">
                  <c:v>44078</c:v>
                </c:pt>
                <c:pt idx="124">
                  <c:v>44081</c:v>
                </c:pt>
                <c:pt idx="125">
                  <c:v>44082</c:v>
                </c:pt>
                <c:pt idx="126">
                  <c:v>44083</c:v>
                </c:pt>
                <c:pt idx="127">
                  <c:v>44084</c:v>
                </c:pt>
                <c:pt idx="128">
                  <c:v>44085</c:v>
                </c:pt>
                <c:pt idx="129">
                  <c:v>44088</c:v>
                </c:pt>
                <c:pt idx="130">
                  <c:v>44089</c:v>
                </c:pt>
                <c:pt idx="131">
                  <c:v>44090</c:v>
                </c:pt>
                <c:pt idx="132">
                  <c:v>44091</c:v>
                </c:pt>
                <c:pt idx="133">
                  <c:v>44092</c:v>
                </c:pt>
                <c:pt idx="134">
                  <c:v>44095</c:v>
                </c:pt>
                <c:pt idx="135">
                  <c:v>44096</c:v>
                </c:pt>
                <c:pt idx="136">
                  <c:v>44097</c:v>
                </c:pt>
                <c:pt idx="137">
                  <c:v>44098</c:v>
                </c:pt>
                <c:pt idx="138">
                  <c:v>44099</c:v>
                </c:pt>
                <c:pt idx="139">
                  <c:v>44102</c:v>
                </c:pt>
                <c:pt idx="140">
                  <c:v>44103</c:v>
                </c:pt>
                <c:pt idx="141">
                  <c:v>44104</c:v>
                </c:pt>
                <c:pt idx="142">
                  <c:v>44105</c:v>
                </c:pt>
                <c:pt idx="143">
                  <c:v>44106</c:v>
                </c:pt>
                <c:pt idx="144">
                  <c:v>44109</c:v>
                </c:pt>
                <c:pt idx="145">
                  <c:v>44110</c:v>
                </c:pt>
                <c:pt idx="146">
                  <c:v>44111</c:v>
                </c:pt>
                <c:pt idx="147">
                  <c:v>44112</c:v>
                </c:pt>
                <c:pt idx="148">
                  <c:v>44113</c:v>
                </c:pt>
                <c:pt idx="149">
                  <c:v>44117</c:v>
                </c:pt>
                <c:pt idx="150">
                  <c:v>44118</c:v>
                </c:pt>
                <c:pt idx="151">
                  <c:v>44119</c:v>
                </c:pt>
                <c:pt idx="152">
                  <c:v>44120</c:v>
                </c:pt>
                <c:pt idx="153">
                  <c:v>44123</c:v>
                </c:pt>
                <c:pt idx="154">
                  <c:v>44124</c:v>
                </c:pt>
                <c:pt idx="155">
                  <c:v>44125</c:v>
                </c:pt>
                <c:pt idx="156">
                  <c:v>44126</c:v>
                </c:pt>
                <c:pt idx="157">
                  <c:v>44127</c:v>
                </c:pt>
                <c:pt idx="158">
                  <c:v>44130</c:v>
                </c:pt>
                <c:pt idx="159">
                  <c:v>44131</c:v>
                </c:pt>
                <c:pt idx="160">
                  <c:v>44132</c:v>
                </c:pt>
                <c:pt idx="161">
                  <c:v>44133</c:v>
                </c:pt>
                <c:pt idx="162">
                  <c:v>44134</c:v>
                </c:pt>
              </c:numCache>
            </c:numRef>
          </c:cat>
          <c:val>
            <c:numRef>
              <c:f>'COVID-19 Variación diaria'!$W$4:$W$166</c:f>
              <c:numCache>
                <c:formatCode>#,##0</c:formatCode>
                <c:ptCount val="163"/>
                <c:pt idx="0">
                  <c:v>-8189</c:v>
                </c:pt>
                <c:pt idx="1">
                  <c:v>-76785</c:v>
                </c:pt>
                <c:pt idx="2">
                  <c:v>-178569</c:v>
                </c:pt>
                <c:pt idx="3">
                  <c:v>-84988</c:v>
                </c:pt>
                <c:pt idx="4">
                  <c:v>-75532</c:v>
                </c:pt>
                <c:pt idx="5">
                  <c:v>-55834</c:v>
                </c:pt>
                <c:pt idx="6">
                  <c:v>-75426</c:v>
                </c:pt>
                <c:pt idx="7">
                  <c:v>-69335</c:v>
                </c:pt>
                <c:pt idx="8">
                  <c:v>-32668</c:v>
                </c:pt>
                <c:pt idx="9">
                  <c:v>-22592</c:v>
                </c:pt>
                <c:pt idx="10">
                  <c:v>-18496</c:v>
                </c:pt>
                <c:pt idx="11">
                  <c:v>-33022</c:v>
                </c:pt>
                <c:pt idx="12">
                  <c:v>-47215</c:v>
                </c:pt>
                <c:pt idx="13">
                  <c:v>-120171</c:v>
                </c:pt>
                <c:pt idx="14">
                  <c:v>25224</c:v>
                </c:pt>
                <c:pt idx="15">
                  <c:v>-20703</c:v>
                </c:pt>
                <c:pt idx="16">
                  <c:v>-26107</c:v>
                </c:pt>
                <c:pt idx="17">
                  <c:v>-1479</c:v>
                </c:pt>
                <c:pt idx="18">
                  <c:v>-270</c:v>
                </c:pt>
                <c:pt idx="19">
                  <c:v>-8866</c:v>
                </c:pt>
                <c:pt idx="20">
                  <c:v>10081</c:v>
                </c:pt>
                <c:pt idx="21">
                  <c:v>32345</c:v>
                </c:pt>
                <c:pt idx="22">
                  <c:v>7752</c:v>
                </c:pt>
                <c:pt idx="23">
                  <c:v>3371</c:v>
                </c:pt>
                <c:pt idx="24">
                  <c:v>-10247</c:v>
                </c:pt>
                <c:pt idx="25">
                  <c:v>19871</c:v>
                </c:pt>
                <c:pt idx="26">
                  <c:v>6244</c:v>
                </c:pt>
                <c:pt idx="27">
                  <c:v>3630</c:v>
                </c:pt>
                <c:pt idx="28">
                  <c:v>3959</c:v>
                </c:pt>
                <c:pt idx="29">
                  <c:v>-9568</c:v>
                </c:pt>
                <c:pt idx="30">
                  <c:v>13532</c:v>
                </c:pt>
                <c:pt idx="31">
                  <c:v>4173</c:v>
                </c:pt>
                <c:pt idx="32">
                  <c:v>1872</c:v>
                </c:pt>
                <c:pt idx="33">
                  <c:v>-103888</c:v>
                </c:pt>
                <c:pt idx="34">
                  <c:v>83500</c:v>
                </c:pt>
                <c:pt idx="35">
                  <c:v>16724</c:v>
                </c:pt>
                <c:pt idx="36">
                  <c:v>10453</c:v>
                </c:pt>
                <c:pt idx="37">
                  <c:v>6212</c:v>
                </c:pt>
                <c:pt idx="38">
                  <c:v>-6610</c:v>
                </c:pt>
                <c:pt idx="39">
                  <c:v>31503</c:v>
                </c:pt>
                <c:pt idx="40">
                  <c:v>8514</c:v>
                </c:pt>
                <c:pt idx="41">
                  <c:v>3688</c:v>
                </c:pt>
                <c:pt idx="42">
                  <c:v>653</c:v>
                </c:pt>
                <c:pt idx="43">
                  <c:v>-12882</c:v>
                </c:pt>
                <c:pt idx="44">
                  <c:v>29380</c:v>
                </c:pt>
                <c:pt idx="45">
                  <c:v>8348</c:v>
                </c:pt>
                <c:pt idx="46">
                  <c:v>6000</c:v>
                </c:pt>
                <c:pt idx="47">
                  <c:v>4243</c:v>
                </c:pt>
                <c:pt idx="48">
                  <c:v>-9048</c:v>
                </c:pt>
                <c:pt idx="49">
                  <c:v>22656</c:v>
                </c:pt>
                <c:pt idx="50">
                  <c:v>6315</c:v>
                </c:pt>
                <c:pt idx="51">
                  <c:v>2585</c:v>
                </c:pt>
                <c:pt idx="52">
                  <c:v>-456</c:v>
                </c:pt>
                <c:pt idx="53">
                  <c:v>-23964</c:v>
                </c:pt>
                <c:pt idx="54">
                  <c:v>9084</c:v>
                </c:pt>
                <c:pt idx="55">
                  <c:v>2926</c:v>
                </c:pt>
                <c:pt idx="56">
                  <c:v>-3563</c:v>
                </c:pt>
                <c:pt idx="57">
                  <c:v>4398</c:v>
                </c:pt>
                <c:pt idx="58">
                  <c:v>-7737</c:v>
                </c:pt>
                <c:pt idx="59">
                  <c:v>33787</c:v>
                </c:pt>
                <c:pt idx="60">
                  <c:v>8477</c:v>
                </c:pt>
                <c:pt idx="61">
                  <c:v>7445</c:v>
                </c:pt>
                <c:pt idx="62">
                  <c:v>4390</c:v>
                </c:pt>
                <c:pt idx="63">
                  <c:v>-11569</c:v>
                </c:pt>
                <c:pt idx="64">
                  <c:v>36911</c:v>
                </c:pt>
                <c:pt idx="65">
                  <c:v>16148</c:v>
                </c:pt>
                <c:pt idx="66">
                  <c:v>-283</c:v>
                </c:pt>
                <c:pt idx="67">
                  <c:v>-2996</c:v>
                </c:pt>
                <c:pt idx="68">
                  <c:v>-46866</c:v>
                </c:pt>
                <c:pt idx="69">
                  <c:v>-923</c:v>
                </c:pt>
                <c:pt idx="70">
                  <c:v>-12350</c:v>
                </c:pt>
                <c:pt idx="71">
                  <c:v>1310</c:v>
                </c:pt>
                <c:pt idx="72">
                  <c:v>318</c:v>
                </c:pt>
                <c:pt idx="73">
                  <c:v>-10517</c:v>
                </c:pt>
                <c:pt idx="74">
                  <c:v>33204</c:v>
                </c:pt>
                <c:pt idx="75">
                  <c:v>-161500</c:v>
                </c:pt>
                <c:pt idx="76">
                  <c:v>174151</c:v>
                </c:pt>
                <c:pt idx="77">
                  <c:v>-5211</c:v>
                </c:pt>
                <c:pt idx="78">
                  <c:v>-13979</c:v>
                </c:pt>
                <c:pt idx="79">
                  <c:v>74208</c:v>
                </c:pt>
                <c:pt idx="80">
                  <c:v>12418</c:v>
                </c:pt>
                <c:pt idx="81">
                  <c:v>20885</c:v>
                </c:pt>
                <c:pt idx="82">
                  <c:v>-762</c:v>
                </c:pt>
                <c:pt idx="83">
                  <c:v>6271</c:v>
                </c:pt>
                <c:pt idx="84">
                  <c:v>36132</c:v>
                </c:pt>
                <c:pt idx="85">
                  <c:v>13589</c:v>
                </c:pt>
                <c:pt idx="86">
                  <c:v>8106</c:v>
                </c:pt>
                <c:pt idx="87">
                  <c:v>-3483</c:v>
                </c:pt>
                <c:pt idx="88">
                  <c:v>8969</c:v>
                </c:pt>
                <c:pt idx="89">
                  <c:v>30134</c:v>
                </c:pt>
                <c:pt idx="90">
                  <c:v>13173</c:v>
                </c:pt>
                <c:pt idx="91">
                  <c:v>6206</c:v>
                </c:pt>
                <c:pt idx="92">
                  <c:v>4048</c:v>
                </c:pt>
                <c:pt idx="93">
                  <c:v>-14633</c:v>
                </c:pt>
                <c:pt idx="94">
                  <c:v>11130</c:v>
                </c:pt>
                <c:pt idx="95">
                  <c:v>-2391</c:v>
                </c:pt>
                <c:pt idx="96">
                  <c:v>-997</c:v>
                </c:pt>
                <c:pt idx="97">
                  <c:v>-10405</c:v>
                </c:pt>
                <c:pt idx="98">
                  <c:v>-177982</c:v>
                </c:pt>
                <c:pt idx="99">
                  <c:v>103256</c:v>
                </c:pt>
                <c:pt idx="100">
                  <c:v>359</c:v>
                </c:pt>
                <c:pt idx="101">
                  <c:v>5933</c:v>
                </c:pt>
                <c:pt idx="102">
                  <c:v>4464</c:v>
                </c:pt>
                <c:pt idx="103">
                  <c:v>-19414</c:v>
                </c:pt>
                <c:pt idx="104">
                  <c:v>13646</c:v>
                </c:pt>
                <c:pt idx="105">
                  <c:v>6296</c:v>
                </c:pt>
                <c:pt idx="106">
                  <c:v>3560</c:v>
                </c:pt>
                <c:pt idx="107">
                  <c:v>1301</c:v>
                </c:pt>
                <c:pt idx="108">
                  <c:v>2634</c:v>
                </c:pt>
                <c:pt idx="109">
                  <c:v>21847</c:v>
                </c:pt>
                <c:pt idx="110">
                  <c:v>1441</c:v>
                </c:pt>
                <c:pt idx="111">
                  <c:v>1422</c:v>
                </c:pt>
                <c:pt idx="112">
                  <c:v>1079</c:v>
                </c:pt>
                <c:pt idx="113">
                  <c:v>-15110</c:v>
                </c:pt>
                <c:pt idx="114">
                  <c:v>21243</c:v>
                </c:pt>
                <c:pt idx="115">
                  <c:v>134</c:v>
                </c:pt>
                <c:pt idx="116">
                  <c:v>1791</c:v>
                </c:pt>
                <c:pt idx="117">
                  <c:v>-1021</c:v>
                </c:pt>
                <c:pt idx="118">
                  <c:v>-25836</c:v>
                </c:pt>
                <c:pt idx="119">
                  <c:v>-211566</c:v>
                </c:pt>
                <c:pt idx="120">
                  <c:v>145156</c:v>
                </c:pt>
                <c:pt idx="121">
                  <c:v>-17171</c:v>
                </c:pt>
                <c:pt idx="122">
                  <c:v>6516</c:v>
                </c:pt>
                <c:pt idx="123">
                  <c:v>-7832</c:v>
                </c:pt>
                <c:pt idx="124">
                  <c:v>49840</c:v>
                </c:pt>
                <c:pt idx="125">
                  <c:v>13138</c:v>
                </c:pt>
                <c:pt idx="126">
                  <c:v>23066</c:v>
                </c:pt>
                <c:pt idx="127">
                  <c:v>24982</c:v>
                </c:pt>
                <c:pt idx="128">
                  <c:v>6943</c:v>
                </c:pt>
                <c:pt idx="129">
                  <c:v>57025</c:v>
                </c:pt>
                <c:pt idx="130">
                  <c:v>9621</c:v>
                </c:pt>
                <c:pt idx="131">
                  <c:v>21977</c:v>
                </c:pt>
                <c:pt idx="132">
                  <c:v>19435</c:v>
                </c:pt>
                <c:pt idx="133">
                  <c:v>-15046</c:v>
                </c:pt>
                <c:pt idx="134">
                  <c:v>40499</c:v>
                </c:pt>
                <c:pt idx="135">
                  <c:v>10829</c:v>
                </c:pt>
                <c:pt idx="136">
                  <c:v>10769</c:v>
                </c:pt>
                <c:pt idx="137">
                  <c:v>8302</c:v>
                </c:pt>
                <c:pt idx="138">
                  <c:v>-35550</c:v>
                </c:pt>
                <c:pt idx="139">
                  <c:v>47310</c:v>
                </c:pt>
                <c:pt idx="140">
                  <c:v>301</c:v>
                </c:pt>
                <c:pt idx="141">
                  <c:v>-167687</c:v>
                </c:pt>
                <c:pt idx="142">
                  <c:v>130650</c:v>
                </c:pt>
                <c:pt idx="143">
                  <c:v>-62767</c:v>
                </c:pt>
                <c:pt idx="144">
                  <c:v>31018</c:v>
                </c:pt>
                <c:pt idx="145">
                  <c:v>11707</c:v>
                </c:pt>
                <c:pt idx="146">
                  <c:v>12594</c:v>
                </c:pt>
                <c:pt idx="147">
                  <c:v>983</c:v>
                </c:pt>
                <c:pt idx="148">
                  <c:v>-17125</c:v>
                </c:pt>
                <c:pt idx="149">
                  <c:v>38831</c:v>
                </c:pt>
                <c:pt idx="150">
                  <c:v>6777</c:v>
                </c:pt>
                <c:pt idx="151">
                  <c:v>8931</c:v>
                </c:pt>
                <c:pt idx="152">
                  <c:v>-18440</c:v>
                </c:pt>
                <c:pt idx="153">
                  <c:v>23866</c:v>
                </c:pt>
                <c:pt idx="154">
                  <c:v>-621</c:v>
                </c:pt>
                <c:pt idx="155">
                  <c:v>4321</c:v>
                </c:pt>
                <c:pt idx="156">
                  <c:v>2379</c:v>
                </c:pt>
                <c:pt idx="157">
                  <c:v>-16065</c:v>
                </c:pt>
                <c:pt idx="158">
                  <c:v>22285</c:v>
                </c:pt>
                <c:pt idx="159">
                  <c:v>2730</c:v>
                </c:pt>
                <c:pt idx="160">
                  <c:v>5120</c:v>
                </c:pt>
                <c:pt idx="161">
                  <c:v>950</c:v>
                </c:pt>
                <c:pt idx="162">
                  <c:v>-45569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BF900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70"/>
        <c:axId val="377224576"/>
        <c:axId val="377246848"/>
      </c:barChart>
      <c:catAx>
        <c:axId val="377224576"/>
        <c:scaling>
          <c:orientation val="minMax"/>
        </c:scaling>
        <c:delete val="0"/>
        <c:axPos val="b"/>
        <c:numFmt formatCode="[$-C0A]d\-mmm;@" sourceLinked="0"/>
        <c:majorTickMark val="none"/>
        <c:minorTickMark val="none"/>
        <c:tickLblPos val="low"/>
        <c:spPr>
          <a:noFill/>
          <a:ln>
            <a:noFill/>
          </a:ln>
        </c:spPr>
        <c:txPr>
          <a:bodyPr rot="-1200000" vert="horz" anchor="ctr" anchorCtr="0"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es-ES"/>
          </a:p>
        </c:txPr>
        <c:crossAx val="377246848"/>
        <c:crosses val="autoZero"/>
        <c:auto val="0"/>
        <c:lblAlgn val="ctr"/>
        <c:lblOffset val="300"/>
        <c:noMultiLvlLbl val="0"/>
      </c:catAx>
      <c:valAx>
        <c:axId val="3772468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es-ES"/>
          </a:p>
        </c:txPr>
        <c:crossAx val="377224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solidFill>
            <a:srgbClr val="FF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0861184"/>
        <c:axId val="350862720"/>
      </c:barChart>
      <c:catAx>
        <c:axId val="350861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0862720"/>
        <c:crosses val="autoZero"/>
        <c:auto val="1"/>
        <c:lblAlgn val="ctr"/>
        <c:lblOffset val="100"/>
        <c:noMultiLvlLbl val="0"/>
      </c:catAx>
      <c:valAx>
        <c:axId val="35086272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508611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BB53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69D-431D-BED6-4E814049E2DF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69D-431D-BED6-4E814049E2DF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69D-431D-BED6-4E814049E2D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6.25910678679175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45654630850966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7.87559305823689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Género'!$N$22:$N$25</c:f>
              <c:strCache>
                <c:ptCount val="4"/>
                <c:pt idx="0">
                  <c:v>del 12/03 al 30/04</c:v>
                </c:pt>
                <c:pt idx="1">
                  <c:v>del 01/05  al 31/10</c:v>
                </c:pt>
                <c:pt idx="3">
                  <c:v>ACUMULADO: del 12/03 al 31/10</c:v>
                </c:pt>
              </c:strCache>
            </c:strRef>
          </c:cat>
          <c:val>
            <c:numRef>
              <c:f>'COVID-19 Totales y Género'!$O$22:$O$25</c:f>
              <c:numCache>
                <c:formatCode>0.00%</c:formatCode>
                <c:ptCount val="4"/>
                <c:pt idx="0">
                  <c:v>-4.9001414269805532E-2</c:v>
                </c:pt>
                <c:pt idx="1">
                  <c:v>3.206731852743494E-2</c:v>
                </c:pt>
                <c:pt idx="3">
                  <c:v>-1.8505439702055204E-2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69D-431D-BED6-4E814049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68"/>
        <c:axId val="379629952"/>
        <c:axId val="379631488"/>
      </c:barChart>
      <c:scatterChart>
        <c:scatterStyle val="lineMarker"/>
        <c:varyColors val="0"/>
        <c:ser>
          <c:idx val="1"/>
          <c:order val="1"/>
          <c:tx>
            <c:v>VALORES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3909890265340168E-2"/>
                  <c:y val="2.5990131564895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913942049622208E-2"/>
                  <c:y val="-4.3121738502881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5788829640721488E-2"/>
                  <c:y val="6.8819148909860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Género'!$O$16:$O$19</c:f>
              <c:numCache>
                <c:formatCode>#,##0</c:formatCode>
                <c:ptCount val="4"/>
                <c:pt idx="0">
                  <c:v>-947896</c:v>
                </c:pt>
                <c:pt idx="1">
                  <c:v>589922</c:v>
                </c:pt>
                <c:pt idx="3">
                  <c:v>-357974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638912"/>
        <c:axId val="379633024"/>
      </c:scatterChart>
      <c:catAx>
        <c:axId val="37962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379631488"/>
        <c:crosses val="autoZero"/>
        <c:auto val="0"/>
        <c:lblAlgn val="ctr"/>
        <c:lblOffset val="100"/>
        <c:noMultiLvlLbl val="0"/>
      </c:catAx>
      <c:valAx>
        <c:axId val="379631488"/>
        <c:scaling>
          <c:orientation val="minMax"/>
          <c:min val="-7.0000000000000007E-2"/>
        </c:scaling>
        <c:delete val="0"/>
        <c:axPos val="l"/>
        <c:numFmt formatCode="0.00%" sourceLinked="1"/>
        <c:majorTickMark val="out"/>
        <c:minorTickMark val="none"/>
        <c:tickLblPos val="nextTo"/>
        <c:crossAx val="379629952"/>
        <c:crosses val="autoZero"/>
        <c:crossBetween val="between"/>
      </c:valAx>
      <c:valAx>
        <c:axId val="3796330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79638912"/>
        <c:crosses val="max"/>
        <c:crossBetween val="midCat"/>
      </c:valAx>
      <c:valAx>
        <c:axId val="379638912"/>
        <c:scaling>
          <c:orientation val="minMax"/>
        </c:scaling>
        <c:delete val="1"/>
        <c:axPos val="b"/>
        <c:majorTickMark val="out"/>
        <c:minorTickMark val="none"/>
        <c:tickLblPos val="nextTo"/>
        <c:crossAx val="379633024"/>
        <c:crosses val="autoZero"/>
        <c:crossBetween val="midCat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F7F7F"/>
            </a:solid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D10-4B4E-BBBF-7BF0B8A9E36B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7F7F7F"/>
              </a:solidFill>
              <a:ln w="50800">
                <a:solidFill>
                  <a:schemeClr val="tx2">
                    <a:lumMod val="75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10-4B4E-BBBF-7BF0B8A9E36B}"/>
              </c:ext>
            </c:extLst>
          </c:dPt>
          <c:dLbls>
            <c:dLbl>
              <c:idx val="1"/>
              <c:layout>
                <c:manualLayout>
                  <c:x val="0"/>
                  <c:y val="-4.281283710895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Género'!$N$22:$N$25</c:f>
              <c:strCache>
                <c:ptCount val="4"/>
                <c:pt idx="0">
                  <c:v>del 12/03 al 30/04</c:v>
                </c:pt>
                <c:pt idx="1">
                  <c:v>del 01/05  al 31/10</c:v>
                </c:pt>
                <c:pt idx="3">
                  <c:v>ACUMULADO: del 12/03 al 31/10</c:v>
                </c:pt>
              </c:strCache>
            </c:strRef>
          </c:cat>
          <c:val>
            <c:numRef>
              <c:f>'COVID-19 Totales y Género'!$P$22:$P$25</c:f>
              <c:numCache>
                <c:formatCode>0.00%</c:formatCode>
                <c:ptCount val="4"/>
                <c:pt idx="0">
                  <c:v>-5.0852538690589255E-2</c:v>
                </c:pt>
                <c:pt idx="1">
                  <c:v>3.4591378065537803E-2</c:v>
                </c:pt>
                <c:pt idx="3">
                  <c:v>-1.8020220016489952E-2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D10-4B4E-BBBF-7BF0B8A9E36B}"/>
            </c:ext>
          </c:extLst>
        </c:ser>
        <c:ser>
          <c:idx val="1"/>
          <c:order val="1"/>
          <c:spPr>
            <a:solidFill>
              <a:srgbClr val="DBB53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D00-48A5-BD57-5B29AE937747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DBB534"/>
              </a:solidFill>
              <a:ln w="508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</c:dPt>
          <c:dLbls>
            <c:dLbl>
              <c:idx val="1"/>
              <c:layout>
                <c:manualLayout>
                  <c:x val="3.7580924751152134E-3"/>
                  <c:y val="-3.7104234088457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Totales y Género'!$N$22:$N$25</c:f>
              <c:strCache>
                <c:ptCount val="4"/>
                <c:pt idx="0">
                  <c:v>del 12/03 al 30/04</c:v>
                </c:pt>
                <c:pt idx="1">
                  <c:v>del 01/05  al 31/10</c:v>
                </c:pt>
                <c:pt idx="3">
                  <c:v>ACUMULADO: del 12/03 al 31/10</c:v>
                </c:pt>
              </c:strCache>
            </c:strRef>
          </c:cat>
          <c:val>
            <c:numRef>
              <c:f>'COVID-19 Totales y Género'!$Q$22:$Q$25</c:f>
              <c:numCache>
                <c:formatCode>0.00%</c:formatCode>
                <c:ptCount val="4"/>
                <c:pt idx="0">
                  <c:v>-4.6887074172419774E-2</c:v>
                </c:pt>
                <c:pt idx="1">
                  <c:v>2.9196351783477237E-2</c:v>
                </c:pt>
                <c:pt idx="3">
                  <c:v>-1.905965390057851E-2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D10-4B4E-BBBF-7BF0B8A9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-28"/>
        <c:axId val="379913344"/>
        <c:axId val="379914880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710563554078359"/>
                  <c:y val="5.1375179791441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20105794741866392"/>
                  <c:y val="0.1027195702984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38708352493686699"/>
                  <c:y val="0.33108594030924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Género'!$P$16:$Q$16</c:f>
              <c:numCache>
                <c:formatCode>#,##0</c:formatCode>
                <c:ptCount val="2"/>
                <c:pt idx="0">
                  <c:v>-524500</c:v>
                </c:pt>
                <c:pt idx="1">
                  <c:v>-423396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9.3952311877880335E-2"/>
                  <c:y val="-2.8541891405969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7580924751152134E-3"/>
                  <c:y val="-5.993819669183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9354176246843349"/>
                  <c:y val="0.13985526788924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Género'!$P$17:$Q$17</c:f>
              <c:numCache>
                <c:formatCode>#,##0</c:formatCode>
                <c:ptCount val="2"/>
                <c:pt idx="0">
                  <c:v>338637</c:v>
                </c:pt>
                <c:pt idx="1">
                  <c:v>251285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'COVID-19 Totales y Género'!$N$19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4941891604776506"/>
                  <c:y val="6.279216109313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41339017226267349"/>
                  <c:y val="8.002674397698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20105794741866392"/>
                  <c:y val="0.32537756202804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Totales y Género'!$P$19:$Q$19</c:f>
              <c:numCache>
                <c:formatCode>#,##0</c:formatCode>
                <c:ptCount val="2"/>
                <c:pt idx="0">
                  <c:v>-185863</c:v>
                </c:pt>
                <c:pt idx="1">
                  <c:v>-172111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946880"/>
        <c:axId val="379945344"/>
      </c:scatterChart>
      <c:catAx>
        <c:axId val="37991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379914880"/>
        <c:crosses val="autoZero"/>
        <c:auto val="0"/>
        <c:lblAlgn val="ctr"/>
        <c:lblOffset val="800"/>
        <c:noMultiLvlLbl val="0"/>
      </c:catAx>
      <c:valAx>
        <c:axId val="379914880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79913344"/>
        <c:crosses val="autoZero"/>
        <c:crossBetween val="between"/>
      </c:valAx>
      <c:valAx>
        <c:axId val="379945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79946880"/>
        <c:crosses val="max"/>
        <c:crossBetween val="midCat"/>
      </c:valAx>
      <c:valAx>
        <c:axId val="379946880"/>
        <c:scaling>
          <c:orientation val="minMax"/>
        </c:scaling>
        <c:delete val="1"/>
        <c:axPos val="b"/>
        <c:majorTickMark val="out"/>
        <c:minorTickMark val="none"/>
        <c:tickLblPos val="nextTo"/>
        <c:crossAx val="37994534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contrato'!$O$20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3739536849269858E-2"/>
                  <c:y val="6.46949932975986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8585687746765809E-2"/>
                  <c:y val="-2.7370079514459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2643207144439863E-2"/>
                  <c:y val="-2.73616691653310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2643207144439863E-2"/>
                  <c:y val="-2.7365982164884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3734729820048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9311373605304748E-3"/>
                  <c:y val="-1.367556411513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contrato'!$P$20:$U$20</c:f>
              <c:numCache>
                <c:formatCode>0.00%</c:formatCode>
                <c:ptCount val="6"/>
                <c:pt idx="0">
                  <c:v>-5.9524318846803537E-2</c:v>
                </c:pt>
                <c:pt idx="1">
                  <c:v>2.6009120081067483E-2</c:v>
                </c:pt>
                <c:pt idx="2">
                  <c:v>-4.8189659101844029E-2</c:v>
                </c:pt>
                <c:pt idx="3">
                  <c:v>-1.8579454781840199E-2</c:v>
                </c:pt>
                <c:pt idx="4">
                  <c:v>-4.4360584375929712E-2</c:v>
                </c:pt>
                <c:pt idx="5">
                  <c:v>-2.4213075060532718E-2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362-4DD3-A157-1F533B7DB4D9}"/>
            </c:ext>
          </c:extLst>
        </c:ser>
        <c:ser>
          <c:idx val="1"/>
          <c:order val="1"/>
          <c:tx>
            <c:strRef>
              <c:f>'COVID-19 Regim. y Tipo contrato'!$O$21</c:f>
              <c:strCache>
                <c:ptCount val="1"/>
                <c:pt idx="0">
                  <c:v>del 01/05 al 31/10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2.6706336183966336E-2"/>
                  <c:y val="-2.7373529914102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729953711105315E-2"/>
                  <c:y val="1.0948765015707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7805938179876905E-2"/>
                  <c:y val="-2.7387547162650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774373660113671E-2"/>
                  <c:y val="-4.106277484589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801029743256043E-2"/>
                  <c:y val="-3.2851039346632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90530644071029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contrato'!$P$21:$U$21</c:f>
              <c:numCache>
                <c:formatCode>0.00%</c:formatCode>
                <c:ptCount val="6"/>
                <c:pt idx="0">
                  <c:v>4.1053078281698019E-2</c:v>
                </c:pt>
                <c:pt idx="1">
                  <c:v>-6.1863193026797547E-2</c:v>
                </c:pt>
                <c:pt idx="2">
                  <c:v>6.0287122074771382E-3</c:v>
                </c:pt>
                <c:pt idx="3">
                  <c:v>1.887129681992139E-2</c:v>
                </c:pt>
                <c:pt idx="4">
                  <c:v>1.6123218089464153E-2</c:v>
                </c:pt>
                <c:pt idx="5">
                  <c:v>-4.4665012406947868E-2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389718400"/>
        <c:axId val="389719936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4938881250993687E-2"/>
                  <c:y val="2.7677070520373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19921053640331E-2"/>
                  <c:y val="-0.169722786266719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7136081496876827E-2"/>
                  <c:y val="0.30653652334281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3074034585636392E-2"/>
                  <c:y val="0.131361641162544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4174190598801218E-2"/>
                  <c:y val="0.292853100960418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3079029569357143E-2"/>
                  <c:y val="0.18882161088808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contrato'!$P$16:$U$16</c:f>
              <c:numCache>
                <c:formatCode>#,##0</c:formatCode>
                <c:ptCount val="6"/>
                <c:pt idx="0">
                  <c:v>-884869</c:v>
                </c:pt>
                <c:pt idx="1">
                  <c:v>19558</c:v>
                </c:pt>
                <c:pt idx="2">
                  <c:v>-19030</c:v>
                </c:pt>
                <c:pt idx="3">
                  <c:v>-60692</c:v>
                </c:pt>
                <c:pt idx="4">
                  <c:v>-2833</c:v>
                </c:pt>
                <c:pt idx="5">
                  <c:v>-30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0103114566650493E-2"/>
                  <c:y val="-1.9191338461777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136699907414466E-2"/>
                  <c:y val="0.35305241172984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293436625538698E-2"/>
                  <c:y val="-6.5809688032116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204277844804209E-2"/>
                  <c:y val="-0.125949317698450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490833283870254E-2"/>
                  <c:y val="-0.1313442039047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610707684367894E-2"/>
                  <c:y val="0.284662499158965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contrato'!$P$17:$V$17</c:f>
              <c:numCache>
                <c:formatCode>#,##0</c:formatCode>
                <c:ptCount val="7"/>
                <c:pt idx="0">
                  <c:v>573955</c:v>
                </c:pt>
                <c:pt idx="1">
                  <c:v>-47729</c:v>
                </c:pt>
                <c:pt idx="2">
                  <c:v>2266</c:v>
                </c:pt>
                <c:pt idx="3">
                  <c:v>60500</c:v>
                </c:pt>
                <c:pt idx="4">
                  <c:v>984</c:v>
                </c:pt>
                <c:pt idx="5">
                  <c:v>-54</c:v>
                </c:pt>
                <c:pt idx="6">
                  <c:v>589922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739648"/>
        <c:axId val="389721472"/>
      </c:scatterChart>
      <c:catAx>
        <c:axId val="38971840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89719936"/>
        <c:crosses val="autoZero"/>
        <c:auto val="0"/>
        <c:lblAlgn val="ctr"/>
        <c:lblOffset val="100"/>
        <c:noMultiLvlLbl val="0"/>
      </c:catAx>
      <c:valAx>
        <c:axId val="38971993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89718400"/>
        <c:crosses val="autoZero"/>
        <c:crossBetween val="between"/>
      </c:valAx>
      <c:valAx>
        <c:axId val="3897214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89739648"/>
        <c:crosses val="max"/>
        <c:crossBetween val="midCat"/>
      </c:valAx>
      <c:valAx>
        <c:axId val="38973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38972147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92255174284299"/>
          <c:y val="0.92585394939875287"/>
          <c:w val="0.71554319463539184"/>
          <c:h val="4.9506365575320475E-2"/>
        </c:manualLayout>
      </c:layout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'COVID-19 Regim. y Tipo contrato'!$O$55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9094471399680392E-2"/>
                  <c:y val="1.573656451463152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2099850816577335E-2"/>
                  <c:y val="2.24590100607381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060576943340177E-2"/>
                  <c:y val="-1.1411706969881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9090367165531548E-2"/>
                  <c:y val="2.8527434579149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contrato'!$P$40:$S$40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contrato'!$P$55:$S$55</c:f>
              <c:numCache>
                <c:formatCode>0.00%</c:formatCode>
                <c:ptCount val="4"/>
                <c:pt idx="0">
                  <c:v>-1.6987917106630834E-2</c:v>
                </c:pt>
                <c:pt idx="1">
                  <c:v>-0.15840229796774419</c:v>
                </c:pt>
                <c:pt idx="2">
                  <c:v>-4.4751132786828518E-2</c:v>
                </c:pt>
                <c:pt idx="3">
                  <c:v>-5.9524318846803537E-2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3E-46CD-A6C8-E4FD3C5C1CD5}"/>
            </c:ext>
          </c:extLst>
        </c:ser>
        <c:ser>
          <c:idx val="1"/>
          <c:order val="1"/>
          <c:tx>
            <c:strRef>
              <c:f>'COVID-19 Regim. y Tipo contrato'!$O$56</c:f>
              <c:strCache>
                <c:ptCount val="1"/>
                <c:pt idx="0">
                  <c:v>del 01/05 al 31/10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6.0176867869840755E-3"/>
                  <c:y val="-3.705972104610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014749279998827E-3"/>
                  <c:y val="-2.8544554373090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151779152640998E-3"/>
                  <c:y val="-2.5648863259664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981821373733651E-3"/>
                  <c:y val="-2.854829972659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contrato'!$P$40:$S$40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contrato'!$P$56:$S$56</c:f>
              <c:numCache>
                <c:formatCode>0.00%</c:formatCode>
                <c:ptCount val="4"/>
                <c:pt idx="0">
                  <c:v>6.2194761628844297E-3</c:v>
                </c:pt>
                <c:pt idx="1">
                  <c:v>0.13512159179601113</c:v>
                </c:pt>
                <c:pt idx="2">
                  <c:v>3.0251980649740107E-2</c:v>
                </c:pt>
                <c:pt idx="3">
                  <c:v>4.1053078281698019E-2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390056576"/>
        <c:axId val="390345088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221281821115788"/>
                  <c:y val="2.2826786060730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6203001616998449E-2"/>
                  <c:y val="9.1329175433244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822547621421097"/>
                  <c:y val="0.154125261704688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6194477390317473E-2"/>
                  <c:y val="-0.216933037995485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contrato'!$P$51:$S$51</c:f>
              <c:numCache>
                <c:formatCode>#,##0</c:formatCode>
                <c:ptCount val="4"/>
                <c:pt idx="0">
                  <c:v>-160787</c:v>
                </c:pt>
                <c:pt idx="1">
                  <c:v>-672330</c:v>
                </c:pt>
                <c:pt idx="2">
                  <c:v>-51752</c:v>
                </c:pt>
                <c:pt idx="3">
                  <c:v>-884869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2089316373595073E-2"/>
                  <c:y val="-1.9995103680355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076949378169502E-2"/>
                  <c:y val="-8.5614554433788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074344753350317E-2"/>
                  <c:y val="-5.992798498461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09605477478638E-2"/>
                  <c:y val="0.16836640297430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contrato'!$P$52:$S$52</c:f>
              <c:numCache>
                <c:formatCode>#,##0</c:formatCode>
                <c:ptCount val="4"/>
                <c:pt idx="0">
                  <c:v>57866</c:v>
                </c:pt>
                <c:pt idx="1">
                  <c:v>482670</c:v>
                </c:pt>
                <c:pt idx="2">
                  <c:v>33419</c:v>
                </c:pt>
                <c:pt idx="3">
                  <c:v>573955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348160"/>
        <c:axId val="390346624"/>
      </c:scatterChart>
      <c:catAx>
        <c:axId val="390056576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high"/>
        <c:txPr>
          <a:bodyPr/>
          <a:lstStyle/>
          <a:p>
            <a:pPr>
              <a:defRPr sz="900" b="1"/>
            </a:pPr>
            <a:endParaRPr lang="es-ES"/>
          </a:p>
        </c:txPr>
        <c:crossAx val="390345088"/>
        <c:crosses val="autoZero"/>
        <c:auto val="0"/>
        <c:lblAlgn val="ctr"/>
        <c:lblOffset val="100"/>
        <c:noMultiLvlLbl val="0"/>
      </c:catAx>
      <c:valAx>
        <c:axId val="390345088"/>
        <c:scaling>
          <c:orientation val="minMax"/>
          <c:max val="0.18000000000000002"/>
        </c:scaling>
        <c:delete val="0"/>
        <c:axPos val="l"/>
        <c:numFmt formatCode="0.00%" sourceLinked="1"/>
        <c:majorTickMark val="out"/>
        <c:minorTickMark val="none"/>
        <c:tickLblPos val="nextTo"/>
        <c:crossAx val="390056576"/>
        <c:crosses val="autoZero"/>
        <c:crossBetween val="between"/>
      </c:valAx>
      <c:valAx>
        <c:axId val="3903466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90348160"/>
        <c:crosses val="max"/>
        <c:crossBetween val="midCat"/>
      </c:valAx>
      <c:valAx>
        <c:axId val="390348160"/>
        <c:scaling>
          <c:orientation val="minMax"/>
        </c:scaling>
        <c:delete val="1"/>
        <c:axPos val="b"/>
        <c:majorTickMark val="out"/>
        <c:minorTickMark val="none"/>
        <c:tickLblPos val="nextTo"/>
        <c:crossAx val="39034662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20077394622157"/>
          <c:y val="0.25684664832734716"/>
          <c:w val="0.63711553111948604"/>
          <c:h val="0.6467730660902762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contrato'!$O$22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3"/>
              <c:layout>
                <c:manualLayout>
                  <c:x val="0"/>
                  <c:y val="-3.409486798925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3927490875030665E-4"/>
                  <c:y val="-5.22430024465287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contrato'!$P$5:$U$5</c:f>
              <c:strCache>
                <c:ptCount val="6"/>
                <c:pt idx="0">
                  <c:v>GENERAL</c:v>
                </c:pt>
                <c:pt idx="1">
                  <c:v>S.E.Agrario</c:v>
                </c:pt>
                <c:pt idx="2">
                  <c:v>S.E.Hogar</c:v>
                </c:pt>
                <c:pt idx="3">
                  <c:v>RETA</c:v>
                </c:pt>
                <c:pt idx="4">
                  <c:v>Mar</c:v>
                </c:pt>
                <c:pt idx="5">
                  <c:v>Carbón</c:v>
                </c:pt>
              </c:strCache>
            </c:strRef>
          </c:cat>
          <c:val>
            <c:numRef>
              <c:f>'COVID-19 Regim. y Tipo contrato'!$P$22:$U$22</c:f>
              <c:numCache>
                <c:formatCode>0.00%</c:formatCode>
                <c:ptCount val="6"/>
                <c:pt idx="0">
                  <c:v>-2.0914897086388051E-2</c:v>
                </c:pt>
                <c:pt idx="1">
                  <c:v>-3.7463080161762363E-2</c:v>
                </c:pt>
                <c:pt idx="2">
                  <c:v>-4.2451468480468324E-2</c:v>
                </c:pt>
                <c:pt idx="3">
                  <c:v>-5.8776367859225687E-5</c:v>
                </c:pt>
                <c:pt idx="4">
                  <c:v>-2.8952601662934674E-2</c:v>
                </c:pt>
                <c:pt idx="5">
                  <c:v>-6.7796610169491567E-2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362-4DD3-A157-1F533B7DB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-52"/>
        <c:axId val="390383872"/>
        <c:axId val="390533120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contrato'!$O$18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9.6474713985177041E-2"/>
                  <c:y val="-0.346462301215664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2457967917474548E-2"/>
                  <c:y val="0.277733578064030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9286525511496883E-2"/>
                  <c:y val="0.335375208802382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6751533193461013E-2"/>
                  <c:y val="9.945513307231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8564981644957135E-2"/>
                  <c:y val="0.26999530400966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9661974963986793E-2"/>
                  <c:y val="0.553024457113806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contrato'!$P$18:$V$18</c:f>
              <c:numCache>
                <c:formatCode>#,##0</c:formatCode>
                <c:ptCount val="7"/>
                <c:pt idx="0">
                  <c:v>-310914</c:v>
                </c:pt>
                <c:pt idx="1">
                  <c:v>-28171</c:v>
                </c:pt>
                <c:pt idx="2">
                  <c:v>-16764</c:v>
                </c:pt>
                <c:pt idx="3">
                  <c:v>-192</c:v>
                </c:pt>
                <c:pt idx="4">
                  <c:v>-1849</c:v>
                </c:pt>
                <c:pt idx="5">
                  <c:v>-84</c:v>
                </c:pt>
                <c:pt idx="6">
                  <c:v>-357974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536192"/>
        <c:axId val="390534656"/>
      </c:scatterChart>
      <c:catAx>
        <c:axId val="39038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90533120"/>
        <c:crosses val="autoZero"/>
        <c:auto val="0"/>
        <c:lblAlgn val="ctr"/>
        <c:lblOffset val="1000"/>
        <c:noMultiLvlLbl val="0"/>
      </c:catAx>
      <c:valAx>
        <c:axId val="390533120"/>
        <c:scaling>
          <c:orientation val="minMax"/>
          <c:min val="-9.0000000000000024E-2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90383872"/>
        <c:crosses val="autoZero"/>
        <c:crossBetween val="between"/>
      </c:valAx>
      <c:valAx>
        <c:axId val="3905346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90536192"/>
        <c:crosses val="max"/>
        <c:crossBetween val="midCat"/>
      </c:valAx>
      <c:valAx>
        <c:axId val="390536192"/>
        <c:scaling>
          <c:orientation val="minMax"/>
        </c:scaling>
        <c:delete val="1"/>
        <c:axPos val="b"/>
        <c:majorTickMark val="out"/>
        <c:minorTickMark val="none"/>
        <c:tickLblPos val="nextTo"/>
        <c:crossAx val="39053465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5752287435306"/>
          <c:y val="0.15406805531175902"/>
          <c:w val="0.68463538405801938"/>
          <c:h val="0.647233387359628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Regim. y Tipo contrato'!$O$57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pattFill prst="wdUp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Regim. y Tipo contrato'!$P$40:$S$40</c:f>
              <c:strCache>
                <c:ptCount val="4"/>
                <c:pt idx="0">
                  <c:v>INDEFINIDOS</c:v>
                </c:pt>
                <c:pt idx="1">
                  <c:v>TEMPORALES</c:v>
                </c:pt>
                <c:pt idx="2">
                  <c:v>OTROS</c:v>
                </c:pt>
                <c:pt idx="3">
                  <c:v>TOTALES</c:v>
                </c:pt>
              </c:strCache>
            </c:strRef>
          </c:cat>
          <c:val>
            <c:numRef>
              <c:f>'COVID-19 Regim. y Tipo contrato'!$P$57:$S$57</c:f>
              <c:numCache>
                <c:formatCode>0.00%</c:formatCode>
                <c:ptCount val="4"/>
                <c:pt idx="0">
                  <c:v>-1.087409688924823E-2</c:v>
                </c:pt>
                <c:pt idx="1">
                  <c:v>-4.468427681728071E-2</c:v>
                </c:pt>
                <c:pt idx="2">
                  <c:v>-1.5852962540209625E-2</c:v>
                </c:pt>
                <c:pt idx="3">
                  <c:v>-2.0914897086388051E-2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3E-46CD-A6C8-E4FD3C5C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65"/>
        <c:axId val="390579712"/>
        <c:axId val="390581248"/>
      </c:barChart>
      <c:scatterChart>
        <c:scatterStyle val="lineMarker"/>
        <c:varyColors val="0"/>
        <c:ser>
          <c:idx val="0"/>
          <c:order val="1"/>
          <c:tx>
            <c:strRef>
              <c:f>'COVID-19 Regim. y Tipo contrato'!$O$53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6750364555624876E-2"/>
                  <c:y val="2.5921567684625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7816958424953318E-2"/>
                  <c:y val="0.292550867226806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7009214592394996E-2"/>
                  <c:y val="0.235020369618952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0316279736211119E-2"/>
                  <c:y val="-0.229619741116548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Regim. y Tipo contrato'!$P$53:$S$53</c:f>
              <c:numCache>
                <c:formatCode>#,##0</c:formatCode>
                <c:ptCount val="4"/>
                <c:pt idx="0">
                  <c:v>-102921</c:v>
                </c:pt>
                <c:pt idx="1">
                  <c:v>-189660</c:v>
                </c:pt>
                <c:pt idx="2">
                  <c:v>-18333</c:v>
                </c:pt>
                <c:pt idx="3">
                  <c:v>-310914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682880"/>
        <c:axId val="390681344"/>
      </c:scatterChart>
      <c:catAx>
        <c:axId val="39057971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high"/>
        <c:txPr>
          <a:bodyPr/>
          <a:lstStyle/>
          <a:p>
            <a:pPr>
              <a:defRPr sz="1000" b="1"/>
            </a:pPr>
            <a:endParaRPr lang="es-ES"/>
          </a:p>
        </c:txPr>
        <c:crossAx val="390581248"/>
        <c:crosses val="autoZero"/>
        <c:auto val="0"/>
        <c:lblAlgn val="ctr"/>
        <c:lblOffset val="1000"/>
        <c:noMultiLvlLbl val="0"/>
      </c:catAx>
      <c:valAx>
        <c:axId val="39058124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90579712"/>
        <c:crosses val="autoZero"/>
        <c:crossBetween val="between"/>
      </c:valAx>
      <c:valAx>
        <c:axId val="390681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90682880"/>
        <c:crosses val="max"/>
        <c:crossBetween val="midCat"/>
      </c:valAx>
      <c:valAx>
        <c:axId val="390682880"/>
        <c:scaling>
          <c:orientation val="minMax"/>
        </c:scaling>
        <c:delete val="1"/>
        <c:axPos val="b"/>
        <c:majorTickMark val="out"/>
        <c:minorTickMark val="none"/>
        <c:tickLblPos val="nextTo"/>
        <c:crossAx val="390681344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0645208232109E-2"/>
          <c:y val="1.3674800375310506E-2"/>
          <c:w val="0.44757364381486853"/>
          <c:h val="0.884037693929219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'COVID-19 Sectores y Actividades'!$AD$36</c:f>
              <c:strCache>
                <c:ptCount val="1"/>
                <c:pt idx="0">
                  <c:v>del 12/03 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Actividades'!$O$37:$O$47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Adm.Pública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Actividades'!$AD$37:$AD$47</c:f>
              <c:numCache>
                <c:formatCode>0.00%</c:formatCode>
                <c:ptCount val="11"/>
                <c:pt idx="0">
                  <c:v>-5.0106260769672617E-2</c:v>
                </c:pt>
                <c:pt idx="1">
                  <c:v>-4.6528194742680329E-2</c:v>
                </c:pt>
                <c:pt idx="2">
                  <c:v>7.8626282880900344E-3</c:v>
                </c:pt>
                <c:pt idx="3">
                  <c:v>-9.9134584864604358E-2</c:v>
                </c:pt>
                <c:pt idx="4">
                  <c:v>-0.12107162637090796</c:v>
                </c:pt>
                <c:pt idx="5">
                  <c:v>-2.4316262308805348E-2</c:v>
                </c:pt>
                <c:pt idx="6">
                  <c:v>-0.13858599437760843</c:v>
                </c:pt>
                <c:pt idx="7">
                  <c:v>-6.7566239708589992E-2</c:v>
                </c:pt>
                <c:pt idx="8">
                  <c:v>-5.3063938012621104E-2</c:v>
                </c:pt>
                <c:pt idx="9">
                  <c:v>-5.5993097620344545E-2</c:v>
                </c:pt>
                <c:pt idx="10">
                  <c:v>-5.6438407898463772E-2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DD-4F88-802D-193C9BC55658}"/>
            </c:ext>
          </c:extLst>
        </c:ser>
        <c:ser>
          <c:idx val="1"/>
          <c:order val="1"/>
          <c:tx>
            <c:strRef>
              <c:f>'COVID-19 Sectores y Actividades'!$AE$36</c:f>
              <c:strCache>
                <c:ptCount val="1"/>
                <c:pt idx="0">
                  <c:v>del 01/05  al 31/10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Actividades'!$O$37:$O$47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Adm.Pública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Actividades'!$AE$37:$AE$47</c:f>
              <c:numCache>
                <c:formatCode>0.00%</c:formatCode>
                <c:ptCount val="11"/>
                <c:pt idx="0">
                  <c:v>3.4465511812656002E-2</c:v>
                </c:pt>
                <c:pt idx="1">
                  <c:v>2.6664359717750719E-2</c:v>
                </c:pt>
                <c:pt idx="2">
                  <c:v>3.2940488465504236E-2</c:v>
                </c:pt>
                <c:pt idx="3">
                  <c:v>0.11698603387528128</c:v>
                </c:pt>
                <c:pt idx="4">
                  <c:v>2.2543929784053063E-2</c:v>
                </c:pt>
                <c:pt idx="5">
                  <c:v>-2.6789240483604537E-4</c:v>
                </c:pt>
                <c:pt idx="6">
                  <c:v>0.28368801729728599</c:v>
                </c:pt>
                <c:pt idx="7">
                  <c:v>-7.4212217691158933E-2</c:v>
                </c:pt>
                <c:pt idx="8">
                  <c:v>3.183250518387104E-2</c:v>
                </c:pt>
                <c:pt idx="9">
                  <c:v>3.8760003817864819E-2</c:v>
                </c:pt>
                <c:pt idx="10">
                  <c:v>1.866357141427688E-2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390807552"/>
        <c:axId val="390809088"/>
      </c:barChart>
      <c:catAx>
        <c:axId val="390807552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high"/>
        <c:txPr>
          <a:bodyPr/>
          <a:lstStyle/>
          <a:p>
            <a:pPr>
              <a:defRPr sz="1050" b="1"/>
            </a:pPr>
            <a:endParaRPr lang="es-ES"/>
          </a:p>
        </c:txPr>
        <c:crossAx val="390809088"/>
        <c:crosses val="autoZero"/>
        <c:auto val="1"/>
        <c:lblAlgn val="ctr"/>
        <c:lblOffset val="1000"/>
        <c:noMultiLvlLbl val="0"/>
      </c:catAx>
      <c:valAx>
        <c:axId val="390809088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39080755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b="1">
                <a:solidFill>
                  <a:schemeClr val="tx1"/>
                </a:solidFill>
                <a:latin typeface="+mn-lt"/>
              </a:defRPr>
            </a:pPr>
            <a:endParaRPr lang="es-ES"/>
          </a:p>
        </c:txPr>
      </c:legendEntry>
      <c:layout>
        <c:manualLayout>
          <c:xMode val="edge"/>
          <c:yMode val="edge"/>
          <c:x val="1.3919089287059446E-2"/>
          <c:y val="0.9225550516584059"/>
          <c:w val="0.61867111102520422"/>
          <c:h val="6.7375845811984719E-2"/>
        </c:manualLayout>
      </c:layout>
      <c:overlay val="0"/>
      <c:txPr>
        <a:bodyPr/>
        <a:lstStyle/>
        <a:p>
          <a:pPr>
            <a:defRPr b="1">
              <a:latin typeface="+mn-lt"/>
            </a:defRPr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1971929680542"/>
          <c:y val="7.3662205555914739E-2"/>
          <c:w val="0.72984586649661787"/>
          <c:h val="0.83003491304066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'COVID-19 Sectores y Actividades'!$P$22</c:f>
              <c:strCache>
                <c:ptCount val="1"/>
                <c:pt idx="0">
                  <c:v>del 12/03 al 30/04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dLbls>
            <c:dLbl>
              <c:idx val="0"/>
              <c:layout>
                <c:manualLayout>
                  <c:x val="1.3434925347303398E-2"/>
                  <c:y val="-2.188672129195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121910416764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349253473033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Actividades'!$Q$22:$T$22</c:f>
              <c:numCache>
                <c:formatCode>0.00%</c:formatCode>
                <c:ptCount val="4"/>
                <c:pt idx="0">
                  <c:v>1.5355756653776087E-2</c:v>
                </c:pt>
                <c:pt idx="1">
                  <c:v>-4.1964892384978802E-2</c:v>
                </c:pt>
                <c:pt idx="2">
                  <c:v>-0.10186797939970682</c:v>
                </c:pt>
                <c:pt idx="3">
                  <c:v>-5.0438643619737489E-2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1C-4D6A-BB24-C036849AB7A6}"/>
            </c:ext>
          </c:extLst>
        </c:ser>
        <c:ser>
          <c:idx val="1"/>
          <c:order val="1"/>
          <c:tx>
            <c:strRef>
              <c:f>'COVID-19 Sectores y Actividades'!$P$23</c:f>
              <c:strCache>
                <c:ptCount val="1"/>
                <c:pt idx="0">
                  <c:v>del 01/05 al 31/10</c:v>
                </c:pt>
              </c:strCache>
            </c:strRef>
          </c:tx>
          <c:spPr>
            <a:solidFill>
              <a:srgbClr val="DBB534"/>
            </a:solidFill>
          </c:spPr>
          <c:invertIfNegative val="0"/>
          <c:dLbls>
            <c:dLbl>
              <c:idx val="0"/>
              <c:layout>
                <c:manualLayout>
                  <c:x val="-1.6121910416764078E-2"/>
                  <c:y val="-2.7370099782332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869850694606306E-3"/>
                  <c:y val="-3.0107109760565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609552083820389E-3"/>
                  <c:y val="-2.4611800304138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6962280865259971E-2"/>
                  <c:y val="-2.7363849615338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Actividades'!$Q$7:$T$7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Actividades'!$Q$23:$T$23</c:f>
              <c:numCache>
                <c:formatCode>0.00%</c:formatCode>
                <c:ptCount val="4"/>
                <c:pt idx="0">
                  <c:v>-3.9535048575381815E-2</c:v>
                </c:pt>
                <c:pt idx="1">
                  <c:v>2.5122780161173752E-2</c:v>
                </c:pt>
                <c:pt idx="2">
                  <c:v>0.10055194997887851</c:v>
                </c:pt>
                <c:pt idx="3">
                  <c:v>3.3400575919567022E-2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-64"/>
        <c:axId val="391303168"/>
        <c:axId val="391304704"/>
      </c:barChart>
      <c:scatterChart>
        <c:scatterStyle val="lineMarker"/>
        <c:varyColors val="0"/>
        <c:ser>
          <c:idx val="2"/>
          <c:order val="2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412553763503422"/>
                  <c:y val="2.7612780181854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412553763503422"/>
                  <c:y val="0.18613839296289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19063693605843"/>
                  <c:y val="0.322211985695279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543351330491336"/>
                  <c:y val="-0.17498818779447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Actividades'!$Q$18:$U$18</c:f>
              <c:numCache>
                <c:formatCode>#,##0</c:formatCode>
                <c:ptCount val="5"/>
                <c:pt idx="0">
                  <c:v>17281</c:v>
                </c:pt>
                <c:pt idx="1">
                  <c:v>-95915</c:v>
                </c:pt>
                <c:pt idx="2">
                  <c:v>-129954</c:v>
                </c:pt>
                <c:pt idx="3">
                  <c:v>-739308</c:v>
                </c:pt>
              </c:numCache>
            </c:numRef>
          </c:yVal>
          <c:smooth val="0"/>
        </c:ser>
        <c:ser>
          <c:idx val="3"/>
          <c:order val="3"/>
          <c:tx>
            <c:v> 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9411723760162672E-2"/>
                  <c:y val="0.208039104968620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416339873567784E-2"/>
                  <c:y val="-9.6909616922744942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950910898517229E-2"/>
                  <c:y val="-0.172464876724506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658532648032252E-2"/>
                  <c:y val="0.224448272015388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Actividades'!$Q$19:$U$19</c:f>
              <c:numCache>
                <c:formatCode>#,##0</c:formatCode>
                <c:ptCount val="5"/>
                <c:pt idx="0">
                  <c:v>-45175</c:v>
                </c:pt>
                <c:pt idx="1">
                  <c:v>55011</c:v>
                </c:pt>
                <c:pt idx="2">
                  <c:v>115208</c:v>
                </c:pt>
                <c:pt idx="3">
                  <c:v>464878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312128"/>
        <c:axId val="391306240"/>
      </c:scatterChart>
      <c:catAx>
        <c:axId val="39130316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91304704"/>
        <c:crosses val="autoZero"/>
        <c:auto val="0"/>
        <c:lblAlgn val="ctr"/>
        <c:lblOffset val="100"/>
        <c:noMultiLvlLbl val="0"/>
      </c:catAx>
      <c:valAx>
        <c:axId val="391304704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91303168"/>
        <c:crosses val="autoZero"/>
        <c:crossBetween val="between"/>
      </c:valAx>
      <c:valAx>
        <c:axId val="3913062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91312128"/>
        <c:crosses val="max"/>
        <c:crossBetween val="midCat"/>
      </c:valAx>
      <c:valAx>
        <c:axId val="391312128"/>
        <c:scaling>
          <c:orientation val="minMax"/>
        </c:scaling>
        <c:delete val="1"/>
        <c:axPos val="b"/>
        <c:majorTickMark val="out"/>
        <c:minorTickMark val="none"/>
        <c:tickLblPos val="nextTo"/>
        <c:crossAx val="39130624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64504457675657E-2"/>
          <c:y val="0.30862876025361258"/>
          <c:w val="0.92813549554232433"/>
          <c:h val="0.5127617763442672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'COVID-19 Sectores y Actividades'!$P$24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-2.8756785299350208E-3"/>
                  <c:y val="9.7266996770105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'COVID-19 Sectores y Actividades'!$Q$7:$U$7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'COVID-19 Sectores y Actividades'!$Q$24:$T$24</c:f>
              <c:numCache>
                <c:formatCode>0.00%</c:formatCode>
                <c:ptCount val="4"/>
                <c:pt idx="0">
                  <c:v>-2.4786382506824411E-2</c:v>
                </c:pt>
                <c:pt idx="1">
                  <c:v>-1.7896386989680213E-2</c:v>
                </c:pt>
                <c:pt idx="2">
                  <c:v>-1.1559053389877061E-2</c:v>
                </c:pt>
                <c:pt idx="3">
                  <c:v>-1.8722747445671595E-2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1C-4D6A-BB24-C036849AB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74"/>
        <c:axId val="391339392"/>
        <c:axId val="391349376"/>
      </c:barChart>
      <c:scatterChart>
        <c:scatterStyle val="lineMarker"/>
        <c:varyColors val="0"/>
        <c:ser>
          <c:idx val="0"/>
          <c:order val="1"/>
          <c:tx>
            <c:strRef>
              <c:f>'COVID-19 Sectores y Actividades'!$P$20</c:f>
              <c:strCache>
                <c:ptCount val="1"/>
                <c:pt idx="0">
                  <c:v>ACUMULADO: del 12/03 al 31/10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3481918926866891E-2"/>
                  <c:y val="0.441272900439172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591240012669235E-2"/>
                  <c:y val="0.314511607786442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603927372117079E-2"/>
                  <c:y val="0.24288583410830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225214676918657E-2"/>
                  <c:y val="-7.1262560074356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(&quot;#,##0&quot;)&quot;" sourceLinked="0"/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yVal>
            <c:numRef>
              <c:f>'COVID-19 Sectores y Actividades'!$Q$20:$T$20</c:f>
              <c:numCache>
                <c:formatCode>#,##0</c:formatCode>
                <c:ptCount val="4"/>
                <c:pt idx="0">
                  <c:v>-27894</c:v>
                </c:pt>
                <c:pt idx="1">
                  <c:v>-40904</c:v>
                </c:pt>
                <c:pt idx="2">
                  <c:v>-14746</c:v>
                </c:pt>
                <c:pt idx="3">
                  <c:v>-274430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377280"/>
        <c:axId val="391350912"/>
      </c:scatterChart>
      <c:catAx>
        <c:axId val="39133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100" b="1"/>
            </a:pPr>
            <a:endParaRPr lang="es-ES"/>
          </a:p>
        </c:txPr>
        <c:crossAx val="391349376"/>
        <c:crosses val="autoZero"/>
        <c:auto val="0"/>
        <c:lblAlgn val="ctr"/>
        <c:lblOffset val="1000"/>
        <c:noMultiLvlLbl val="0"/>
      </c:catAx>
      <c:valAx>
        <c:axId val="39134937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391339392"/>
        <c:crosses val="autoZero"/>
        <c:crossBetween val="between"/>
      </c:valAx>
      <c:valAx>
        <c:axId val="39135091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391377280"/>
        <c:crosses val="max"/>
        <c:crossBetween val="midCat"/>
      </c:valAx>
      <c:valAx>
        <c:axId val="391377280"/>
        <c:scaling>
          <c:orientation val="minMax"/>
        </c:scaling>
        <c:delete val="1"/>
        <c:axPos val="b"/>
        <c:majorTickMark val="out"/>
        <c:minorTickMark val="none"/>
        <c:tickLblPos val="nextTo"/>
        <c:crossAx val="39135091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</c:legend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33327421098657"/>
          <c:y val="1.1090514639766673E-2"/>
          <c:w val="0.74596759889754816"/>
          <c:h val="0.8840376939292191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'COVID-19 Sectores y Actividades'!$AF$36</c:f>
              <c:strCache>
                <c:ptCount val="1"/>
                <c:pt idx="0">
                  <c:v>ACUMULADO del 12/03 al 31/10</c:v>
                </c:pt>
              </c:strCache>
            </c:strRef>
          </c:tx>
          <c:spPr>
            <a:pattFill prst="wdDnDiag">
              <a:fgClr>
                <a:schemeClr val="tx2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2"/>
              <c:layout>
                <c:manualLayout>
                  <c:x val="0"/>
                  <c:y val="9.033269979150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278879595541455E-2"/>
                  <c:y val="-5.41950678192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'COVID-19 Sectores y Actividades'!$O$37:$O$47</c:f>
              <c:strCache>
                <c:ptCount val="11"/>
                <c:pt idx="0">
                  <c:v>G. Comercio; 
Reparación de Vehículos de 
Motor y Motocicletas</c:v>
                </c:pt>
                <c:pt idx="1">
                  <c:v>C. Industria Manufacturera</c:v>
                </c:pt>
                <c:pt idx="2">
                  <c:v>Q.Actividades Sanitarias Y 
Servicios Sociales</c:v>
                </c:pt>
                <c:pt idx="3">
                  <c:v>N.Actividades Administrativas
 Y Servicios Auxiliares</c:v>
                </c:pt>
                <c:pt idx="4">
                  <c:v>I. Hostelería</c:v>
                </c:pt>
                <c:pt idx="5">
                  <c:v>O. Adm.Pública
 Defensa; SS Obligatoria</c:v>
                </c:pt>
                <c:pt idx="6">
                  <c:v>F. Construcción</c:v>
                </c:pt>
                <c:pt idx="7">
                  <c:v>P. Educación</c:v>
                </c:pt>
                <c:pt idx="8">
                  <c:v>M. Actividades Profesionales 
Científicas Y Técnicas</c:v>
                </c:pt>
                <c:pt idx="9">
                  <c:v>H. Transporte y Almac.</c:v>
                </c:pt>
                <c:pt idx="10">
                  <c:v>RESTO SECCIONES</c:v>
                </c:pt>
              </c:strCache>
            </c:strRef>
          </c:cat>
          <c:val>
            <c:numRef>
              <c:f>'COVID-19 Sectores y Actividades'!$AF$37:$AF$47</c:f>
              <c:numCache>
                <c:formatCode>0.00%</c:formatCode>
                <c:ptCount val="11"/>
                <c:pt idx="0">
                  <c:v>-1.7367686879461774E-2</c:v>
                </c:pt>
                <c:pt idx="1">
                  <c:v>-2.1104479546565913E-2</c:v>
                </c:pt>
                <c:pt idx="2">
                  <c:v>4.1062115570026592E-2</c:v>
                </c:pt>
                <c:pt idx="3">
                  <c:v>6.2540871074943105E-3</c:v>
                </c:pt>
                <c:pt idx="4">
                  <c:v>-0.10125712683060184</c:v>
                </c:pt>
                <c:pt idx="5">
                  <c:v>-2.4577640571654902E-2</c:v>
                </c:pt>
                <c:pt idx="6">
                  <c:v>0.10578683694952096</c:v>
                </c:pt>
                <c:pt idx="7">
                  <c:v>-0.13676421690992191</c:v>
                </c:pt>
                <c:pt idx="8">
                  <c:v>-2.2920590910613603E-2</c:v>
                </c:pt>
                <c:pt idx="9">
                  <c:v>-1.9403386480018492E-2</c:v>
                </c:pt>
                <c:pt idx="10">
                  <c:v>-3.8828178740507924E-2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DD-4F88-802D-193C9BC55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5"/>
        <c:axId val="391542272"/>
        <c:axId val="391543808"/>
      </c:barChart>
      <c:catAx>
        <c:axId val="391542272"/>
        <c:scaling>
          <c:orientation val="maxMin"/>
        </c:scaling>
        <c:delete val="1"/>
        <c:axPos val="l"/>
        <c:majorGridlines/>
        <c:numFmt formatCode="General" sourceLinked="0"/>
        <c:majorTickMark val="out"/>
        <c:minorTickMark val="none"/>
        <c:tickLblPos val="high"/>
        <c:crossAx val="391543808"/>
        <c:crosses val="autoZero"/>
        <c:auto val="1"/>
        <c:lblAlgn val="ctr"/>
        <c:lblOffset val="100"/>
        <c:noMultiLvlLbl val="0"/>
      </c:catAx>
      <c:valAx>
        <c:axId val="391543808"/>
        <c:scaling>
          <c:orientation val="minMax"/>
        </c:scaling>
        <c:delete val="1"/>
        <c:axPos val="t"/>
        <c:numFmt formatCode="0.00%" sourceLinked="1"/>
        <c:majorTickMark val="out"/>
        <c:minorTickMark val="none"/>
        <c:tickLblPos val="nextTo"/>
        <c:crossAx val="391542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34910958710805"/>
          <c:y val="0.92255502788085098"/>
          <c:w val="0.61867111102520422"/>
          <c:h val="6.7375845811984719E-2"/>
        </c:manualLayout>
      </c:layout>
      <c:overlay val="0"/>
      <c:txPr>
        <a:bodyPr/>
        <a:lstStyle/>
        <a:p>
          <a:pPr>
            <a:defRPr b="1"/>
          </a:pPr>
          <a:endParaRPr lang="es-E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0891008"/>
        <c:axId val="350950144"/>
      </c:barChart>
      <c:catAx>
        <c:axId val="3508910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0950144"/>
        <c:crosses val="autoZero"/>
        <c:auto val="0"/>
        <c:lblAlgn val="ctr"/>
        <c:lblOffset val="100"/>
        <c:noMultiLvlLbl val="0"/>
      </c:catAx>
      <c:valAx>
        <c:axId val="350950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508910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1007488"/>
        <c:axId val="351009024"/>
      </c:barChart>
      <c:catAx>
        <c:axId val="3510074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1009024"/>
        <c:crosses val="autoZero"/>
        <c:auto val="1"/>
        <c:lblAlgn val="ctr"/>
        <c:lblOffset val="100"/>
        <c:noMultiLvlLbl val="0"/>
      </c:catAx>
      <c:valAx>
        <c:axId val="3510090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510074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1090560"/>
        <c:axId val="351092096"/>
      </c:barChart>
      <c:catAx>
        <c:axId val="3510905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1092096"/>
        <c:crosses val="autoZero"/>
        <c:auto val="0"/>
        <c:lblAlgn val="ctr"/>
        <c:lblOffset val="100"/>
        <c:noMultiLvlLbl val="0"/>
      </c:catAx>
      <c:valAx>
        <c:axId val="35109209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510905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1183232"/>
        <c:axId val="351184768"/>
      </c:barChart>
      <c:catAx>
        <c:axId val="3511832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1184768"/>
        <c:crosses val="autoZero"/>
        <c:auto val="1"/>
        <c:lblAlgn val="ctr"/>
        <c:lblOffset val="100"/>
        <c:noMultiLvlLbl val="0"/>
      </c:catAx>
      <c:valAx>
        <c:axId val="35118476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5118323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1229440"/>
        <c:axId val="351230976"/>
      </c:barChart>
      <c:catAx>
        <c:axId val="351229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1230976"/>
        <c:crosses val="autoZero"/>
        <c:auto val="0"/>
        <c:lblAlgn val="ctr"/>
        <c:lblOffset val="100"/>
        <c:noMultiLvlLbl val="0"/>
      </c:catAx>
      <c:valAx>
        <c:axId val="35123097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3512294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51345664"/>
        <c:axId val="351367936"/>
      </c:barChart>
      <c:catAx>
        <c:axId val="3513456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351367936"/>
        <c:crosses val="autoZero"/>
        <c:auto val="1"/>
        <c:lblAlgn val="ctr"/>
        <c:lblOffset val="100"/>
        <c:noMultiLvlLbl val="0"/>
      </c:catAx>
      <c:valAx>
        <c:axId val="3513679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3513456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95467</xdr:colOff>
      <xdr:row>31</xdr:row>
      <xdr:rowOff>28575</xdr:rowOff>
    </xdr:from>
    <xdr:to>
      <xdr:col>5</xdr:col>
      <xdr:colOff>523657</xdr:colOff>
      <xdr:row>45</xdr:row>
      <xdr:rowOff>9244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467" y="3914775"/>
          <a:ext cx="3476190" cy="2247619"/>
        </a:xfrm>
        <a:prstGeom prst="rect">
          <a:avLst/>
        </a:prstGeom>
      </xdr:spPr>
    </xdr:pic>
    <xdr:clientData/>
  </xdr:twoCellAnchor>
  <xdr:twoCellAnchor>
    <xdr:from>
      <xdr:col>2</xdr:col>
      <xdr:colOff>175847</xdr:colOff>
      <xdr:row>26</xdr:row>
      <xdr:rowOff>47625</xdr:rowOff>
    </xdr:from>
    <xdr:to>
      <xdr:col>4</xdr:col>
      <xdr:colOff>520213</xdr:colOff>
      <xdr:row>29</xdr:row>
      <xdr:rowOff>85725</xdr:rowOff>
    </xdr:to>
    <xdr:sp macro="" textlink="">
      <xdr:nvSpPr>
        <xdr:cNvPr id="5" name="4 CuadroTexto"/>
        <xdr:cNvSpPr txBox="1"/>
      </xdr:nvSpPr>
      <xdr:spPr>
        <a:xfrm>
          <a:off x="1699847" y="4238625"/>
          <a:ext cx="1868366" cy="52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latin typeface="+mn-lt"/>
            </a:rPr>
            <a:t>Octubre 2020</a:t>
          </a:r>
        </a:p>
      </xdr:txBody>
    </xdr:sp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/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/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641680</xdr:colOff>
      <xdr:row>3</xdr:row>
      <xdr:rowOff>73268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411255</xdr:colOff>
      <xdr:row>4</xdr:row>
      <xdr:rowOff>57150</xdr:rowOff>
    </xdr:from>
    <xdr:to>
      <xdr:col>18</xdr:col>
      <xdr:colOff>359228</xdr:colOff>
      <xdr:row>47</xdr:row>
      <xdr:rowOff>71060</xdr:rowOff>
    </xdr:to>
    <xdr:graphicFrame macro="">
      <xdr:nvGraphicFramePr>
        <xdr:cNvPr id="2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1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7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8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9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0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1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2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3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4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5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6" name="AutoShape 7" descr=";)"/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5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6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7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8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9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0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1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2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3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4" name="AutoShape 7" descr=";)"/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3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4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5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6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7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8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9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0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1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2" name="AutoShape 7" descr=";)"/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0.21815</cdr:x>
      <cdr:y>0.775</cdr:y>
    </cdr:from>
    <cdr:to>
      <cdr:x>0.3231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0748" y="3754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 dirty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</xdr:colOff>
      <xdr:row>1</xdr:row>
      <xdr:rowOff>189141</xdr:rowOff>
    </xdr:from>
    <xdr:to>
      <xdr:col>8</xdr:col>
      <xdr:colOff>138112</xdr:colOff>
      <xdr:row>4</xdr:row>
      <xdr:rowOff>161925</xdr:rowOff>
    </xdr:to>
    <xdr:sp macro="" textlink="">
      <xdr:nvSpPr>
        <xdr:cNvPr id="2" name="CuadroTexto 2"/>
        <xdr:cNvSpPr txBox="1"/>
      </xdr:nvSpPr>
      <xdr:spPr>
        <a:xfrm>
          <a:off x="1204912" y="379641"/>
          <a:ext cx="4562475" cy="544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</a:t>
          </a:r>
          <a:r>
            <a:rPr lang="es-ES" sz="1400" b="1" baseline="0">
              <a:solidFill>
                <a:sysClr val="windowText" lastClr="000000"/>
              </a:solidFill>
            </a:rPr>
            <a:t> AFILIACIÓN TOTAL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-31 OCTUBRE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138112</xdr:colOff>
      <xdr:row>33</xdr:row>
      <xdr:rowOff>121024</xdr:rowOff>
    </xdr:from>
    <xdr:to>
      <xdr:col>8</xdr:col>
      <xdr:colOff>127312</xdr:colOff>
      <xdr:row>36</xdr:row>
      <xdr:rowOff>76200</xdr:rowOff>
    </xdr:to>
    <xdr:sp macro="" textlink="">
      <xdr:nvSpPr>
        <xdr:cNvPr id="3" name="CuadroTexto 2"/>
        <xdr:cNvSpPr txBox="1"/>
      </xdr:nvSpPr>
      <xdr:spPr>
        <a:xfrm>
          <a:off x="1195387" y="6750424"/>
          <a:ext cx="4561200" cy="52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 baseline="0">
              <a:solidFill>
                <a:sysClr val="windowText" lastClr="000000"/>
              </a:solidFill>
            </a:rPr>
            <a:t>VARIACIÓN EN LA AFILIACIÓN POR GÉNERO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-31 OCTUBRE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292473</xdr:colOff>
      <xdr:row>6</xdr:row>
      <xdr:rowOff>36979</xdr:rowOff>
    </xdr:from>
    <xdr:to>
      <xdr:col>9</xdr:col>
      <xdr:colOff>542925</xdr:colOff>
      <xdr:row>29</xdr:row>
      <xdr:rowOff>55773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29</xdr:row>
      <xdr:rowOff>0</xdr:rowOff>
    </xdr:from>
    <xdr:to>
      <xdr:col>6</xdr:col>
      <xdr:colOff>714375</xdr:colOff>
      <xdr:row>30</xdr:row>
      <xdr:rowOff>78827</xdr:rowOff>
    </xdr:to>
    <xdr:sp macro="" textlink="$O$20">
      <xdr:nvSpPr>
        <xdr:cNvPr id="5" name="4 CuadroTexto"/>
        <xdr:cNvSpPr txBox="1"/>
      </xdr:nvSpPr>
      <xdr:spPr>
        <a:xfrm>
          <a:off x="6162675" y="4972050"/>
          <a:ext cx="1419225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B55B515-6BB1-41B2-93E2-4E42EB014B00}" type="TxLink">
            <a:rPr lang="en-US" sz="10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1000" b="1"/>
        </a:p>
      </xdr:txBody>
    </xdr:sp>
    <xdr:clientData/>
  </xdr:twoCellAnchor>
  <xdr:twoCellAnchor>
    <xdr:from>
      <xdr:col>5</xdr:col>
      <xdr:colOff>75371</xdr:colOff>
      <xdr:row>57</xdr:row>
      <xdr:rowOff>26091</xdr:rowOff>
    </xdr:from>
    <xdr:to>
      <xdr:col>6</xdr:col>
      <xdr:colOff>132521</xdr:colOff>
      <xdr:row>58</xdr:row>
      <xdr:rowOff>104918</xdr:rowOff>
    </xdr:to>
    <xdr:sp macro="" textlink="$P$20">
      <xdr:nvSpPr>
        <xdr:cNvPr id="6" name="5 CuadroTexto"/>
        <xdr:cNvSpPr txBox="1"/>
      </xdr:nvSpPr>
      <xdr:spPr>
        <a:xfrm>
          <a:off x="6180896" y="10332141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4B7F308E-AE2D-4551-811F-AF6AC84586DE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6</xdr:col>
      <xdr:colOff>86553</xdr:colOff>
      <xdr:row>62</xdr:row>
      <xdr:rowOff>103946</xdr:rowOff>
    </xdr:from>
    <xdr:to>
      <xdr:col>7</xdr:col>
      <xdr:colOff>143703</xdr:colOff>
      <xdr:row>63</xdr:row>
      <xdr:rowOff>182773</xdr:rowOff>
    </xdr:to>
    <xdr:sp macro="" textlink="$Q$20">
      <xdr:nvSpPr>
        <xdr:cNvPr id="7" name="6 CuadroTexto"/>
        <xdr:cNvSpPr txBox="1"/>
      </xdr:nvSpPr>
      <xdr:spPr>
        <a:xfrm>
          <a:off x="6954078" y="11362496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5466E8E0-C67D-422A-9508-5E0696E8C370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2</xdr:col>
      <xdr:colOff>504159</xdr:colOff>
      <xdr:row>66</xdr:row>
      <xdr:rowOff>155438</xdr:rowOff>
    </xdr:from>
    <xdr:to>
      <xdr:col>4</xdr:col>
      <xdr:colOff>481217</xdr:colOff>
      <xdr:row>71</xdr:row>
      <xdr:rowOff>1363</xdr:rowOff>
    </xdr:to>
    <xdr:grpSp>
      <xdr:nvGrpSpPr>
        <xdr:cNvPr id="8" name="7 Grupo"/>
        <xdr:cNvGrpSpPr/>
      </xdr:nvGrpSpPr>
      <xdr:grpSpPr>
        <a:xfrm>
          <a:off x="1561434" y="13071338"/>
          <a:ext cx="1501058" cy="798425"/>
          <a:chOff x="2864999" y="12278041"/>
          <a:chExt cx="1967783" cy="798425"/>
        </a:xfrm>
      </xdr:grpSpPr>
      <xdr:sp macro="" textlink="">
        <xdr:nvSpPr>
          <xdr:cNvPr id="9" name="16 CuadroTexto"/>
          <xdr:cNvSpPr txBox="1"/>
        </xdr:nvSpPr>
        <xdr:spPr>
          <a:xfrm>
            <a:off x="2864999" y="1227804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80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  <xdr:sp macro="" textlink="">
        <xdr:nvSpPr>
          <xdr:cNvPr id="10" name="15 CuadroTexto"/>
          <xdr:cNvSpPr txBox="1"/>
        </xdr:nvSpPr>
        <xdr:spPr>
          <a:xfrm>
            <a:off x="3766196" y="12436929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80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</xdr:grpSp>
    <xdr:clientData/>
  </xdr:twoCellAnchor>
  <xdr:twoCellAnchor editAs="oneCell">
    <xdr:from>
      <xdr:col>0</xdr:col>
      <xdr:colOff>673473</xdr:colOff>
      <xdr:row>41</xdr:row>
      <xdr:rowOff>161605</xdr:rowOff>
    </xdr:from>
    <xdr:to>
      <xdr:col>9</xdr:col>
      <xdr:colOff>345621</xdr:colOff>
      <xdr:row>65</xdr:row>
      <xdr:rowOff>39205</xdr:rowOff>
    </xdr:to>
    <xdr:graphicFrame macro="">
      <xdr:nvGraphicFramePr>
        <xdr:cNvPr id="1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646020</xdr:colOff>
      <xdr:row>46</xdr:row>
      <xdr:rowOff>169048</xdr:rowOff>
    </xdr:from>
    <xdr:to>
      <xdr:col>8</xdr:col>
      <xdr:colOff>985984</xdr:colOff>
      <xdr:row>50</xdr:row>
      <xdr:rowOff>46585</xdr:rowOff>
    </xdr:to>
    <xdr:grpSp>
      <xdr:nvGrpSpPr>
        <xdr:cNvPr id="12" name="11 Grupo"/>
        <xdr:cNvGrpSpPr/>
      </xdr:nvGrpSpPr>
      <xdr:grpSpPr>
        <a:xfrm>
          <a:off x="4751295" y="9274948"/>
          <a:ext cx="1863964" cy="639537"/>
          <a:chOff x="5722845" y="8693923"/>
          <a:chExt cx="1863964" cy="639537"/>
        </a:xfrm>
      </xdr:grpSpPr>
      <xdr:sp macro="" textlink="">
        <xdr:nvSpPr>
          <xdr:cNvPr id="13" name="15 CuadroTexto"/>
          <xdr:cNvSpPr txBox="1"/>
        </xdr:nvSpPr>
        <xdr:spPr>
          <a:xfrm>
            <a:off x="6520223" y="8693923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48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  <xdr:sp macro="" textlink="">
        <xdr:nvSpPr>
          <xdr:cNvPr id="14" name="16 CuadroTexto"/>
          <xdr:cNvSpPr txBox="1"/>
        </xdr:nvSpPr>
        <xdr:spPr>
          <a:xfrm>
            <a:off x="5722845" y="872658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48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</xdr:grpSp>
    <xdr:clientData/>
  </xdr:twoCellAnchor>
  <xdr:twoCellAnchor>
    <xdr:from>
      <xdr:col>4</xdr:col>
      <xdr:colOff>171450</xdr:colOff>
      <xdr:row>8</xdr:row>
      <xdr:rowOff>104775</xdr:rowOff>
    </xdr:from>
    <xdr:to>
      <xdr:col>4</xdr:col>
      <xdr:colOff>581025</xdr:colOff>
      <xdr:row>20</xdr:row>
      <xdr:rowOff>0</xdr:rowOff>
    </xdr:to>
    <xdr:sp macro="" textlink="">
      <xdr:nvSpPr>
        <xdr:cNvPr id="15" name="14 Rectángulo"/>
        <xdr:cNvSpPr/>
      </xdr:nvSpPr>
      <xdr:spPr>
        <a:xfrm>
          <a:off x="5514975" y="1819275"/>
          <a:ext cx="409575" cy="1438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47625</xdr:colOff>
      <xdr:row>49</xdr:row>
      <xdr:rowOff>47625</xdr:rowOff>
    </xdr:from>
    <xdr:to>
      <xdr:col>7</xdr:col>
      <xdr:colOff>38100</xdr:colOff>
      <xdr:row>58</xdr:row>
      <xdr:rowOff>152400</xdr:rowOff>
    </xdr:to>
    <xdr:sp macro="" textlink="">
      <xdr:nvSpPr>
        <xdr:cNvPr id="16" name="15 Rectángulo"/>
        <xdr:cNvSpPr/>
      </xdr:nvSpPr>
      <xdr:spPr bwMode="auto">
        <a:xfrm>
          <a:off x="4152900" y="8943975"/>
          <a:ext cx="752475" cy="18192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0.5825</cdr:x>
      <cdr:y>0.12064</cdr:y>
    </cdr:from>
    <cdr:to>
      <cdr:x>0.6431</cdr:x>
      <cdr:y>0.35619</cdr:y>
    </cdr:to>
    <cdr:sp macro="" textlink="">
      <cdr:nvSpPr>
        <cdr:cNvPr id="4" name="6 Rectángulo"/>
        <cdr:cNvSpPr/>
      </cdr:nvSpPr>
      <cdr:spPr>
        <a:xfrm xmlns:a="http://schemas.openxmlformats.org/drawingml/2006/main">
          <a:off x="4051900" y="536597"/>
          <a:ext cx="421537" cy="10477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non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751062</xdr:colOff>
      <xdr:row>2</xdr:row>
      <xdr:rowOff>83083</xdr:rowOff>
    </xdr:from>
    <xdr:to>
      <xdr:col>7</xdr:col>
      <xdr:colOff>741537</xdr:colOff>
      <xdr:row>5</xdr:row>
      <xdr:rowOff>54508</xdr:rowOff>
    </xdr:to>
    <xdr:sp macro="" textlink="">
      <xdr:nvSpPr>
        <xdr:cNvPr id="2" name="CuadroTexto 2"/>
        <xdr:cNvSpPr txBox="1"/>
      </xdr:nvSpPr>
      <xdr:spPr>
        <a:xfrm>
          <a:off x="970137" y="464083"/>
          <a:ext cx="45624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REGÍMENES</a:t>
          </a:r>
          <a:r>
            <a:rPr lang="es-ES" sz="1400" b="1" baseline="0">
              <a:solidFill>
                <a:sysClr val="windowText" lastClr="000000"/>
              </a:solidFill>
            </a:rPr>
            <a:t> 12 MARZO - 31 OCTUBRE</a:t>
          </a:r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</xdr:col>
      <xdr:colOff>548723</xdr:colOff>
      <xdr:row>41</xdr:row>
      <xdr:rowOff>129505</xdr:rowOff>
    </xdr:from>
    <xdr:to>
      <xdr:col>9</xdr:col>
      <xdr:colOff>416201</xdr:colOff>
      <xdr:row>43</xdr:row>
      <xdr:rowOff>189761</xdr:rowOff>
    </xdr:to>
    <xdr:sp macro="" textlink="">
      <xdr:nvSpPr>
        <xdr:cNvPr id="3" name="CuadroTexto 5"/>
        <xdr:cNvSpPr txBox="1"/>
      </xdr:nvSpPr>
      <xdr:spPr>
        <a:xfrm>
          <a:off x="767798" y="8292430"/>
          <a:ext cx="5963478" cy="4412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TIPO DE CONTRATO  12 MARZO - 31 OCTUBRE</a:t>
          </a:r>
        </a:p>
      </xdr:txBody>
    </xdr:sp>
    <xdr:clientData/>
  </xdr:twoCellAnchor>
  <xdr:oneCellAnchor>
    <xdr:from>
      <xdr:col>3</xdr:col>
      <xdr:colOff>22412</xdr:colOff>
      <xdr:row>20</xdr:row>
      <xdr:rowOff>11206</xdr:rowOff>
    </xdr:from>
    <xdr:ext cx="184731" cy="264560"/>
    <xdr:sp macro="" textlink="">
      <xdr:nvSpPr>
        <xdr:cNvPr id="4" name="3 CuadroTexto"/>
        <xdr:cNvSpPr txBox="1"/>
      </xdr:nvSpPr>
      <xdr:spPr>
        <a:xfrm>
          <a:off x="2308412" y="3249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0</xdr:col>
      <xdr:colOff>761999</xdr:colOff>
      <xdr:row>15</xdr:row>
      <xdr:rowOff>0</xdr:rowOff>
    </xdr:from>
    <xdr:to>
      <xdr:col>6</xdr:col>
      <xdr:colOff>470646</xdr:colOff>
      <xdr:row>37</xdr:row>
      <xdr:rowOff>439575</xdr:rowOff>
    </xdr:to>
    <xdr:graphicFrame macro="">
      <xdr:nvGraphicFramePr>
        <xdr:cNvPr id="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761999</xdr:colOff>
      <xdr:row>49</xdr:row>
      <xdr:rowOff>0</xdr:rowOff>
    </xdr:from>
    <xdr:to>
      <xdr:col>6</xdr:col>
      <xdr:colOff>414617</xdr:colOff>
      <xdr:row>72</xdr:row>
      <xdr:rowOff>77625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347867</xdr:colOff>
      <xdr:row>10</xdr:row>
      <xdr:rowOff>190499</xdr:rowOff>
    </xdr:from>
    <xdr:to>
      <xdr:col>11</xdr:col>
      <xdr:colOff>198781</xdr:colOff>
      <xdr:row>36</xdr:row>
      <xdr:rowOff>73301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506479</xdr:colOff>
      <xdr:row>49</xdr:row>
      <xdr:rowOff>38100</xdr:rowOff>
    </xdr:from>
    <xdr:to>
      <xdr:col>11</xdr:col>
      <xdr:colOff>233153</xdr:colOff>
      <xdr:row>72</xdr:row>
      <xdr:rowOff>155297</xdr:rowOff>
    </xdr:to>
    <xdr:graphicFrame macro="">
      <xdr:nvGraphicFramePr>
        <xdr:cNvPr id="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456394</xdr:colOff>
      <xdr:row>37</xdr:row>
      <xdr:rowOff>67951</xdr:rowOff>
    </xdr:from>
    <xdr:to>
      <xdr:col>9</xdr:col>
      <xdr:colOff>319473</xdr:colOff>
      <xdr:row>37</xdr:row>
      <xdr:rowOff>323935</xdr:rowOff>
    </xdr:to>
    <xdr:sp macro="" textlink="">
      <xdr:nvSpPr>
        <xdr:cNvPr id="9" name="8 CuadroTexto"/>
        <xdr:cNvSpPr txBox="1"/>
      </xdr:nvSpPr>
      <xdr:spPr>
        <a:xfrm>
          <a:off x="4486973" y="6595083"/>
          <a:ext cx="2149079" cy="255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 b="1"/>
            <a:t>ACUMULADO:</a:t>
          </a:r>
          <a:r>
            <a:rPr lang="es-ES" sz="1000" b="1" baseline="0"/>
            <a:t> del 12/03 al 31/10</a:t>
          </a:r>
          <a:endParaRPr lang="es-ES" sz="1000" b="1"/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0.23814</cdr:x>
      <cdr:y>0.88421</cdr:y>
    </cdr:from>
    <cdr:to>
      <cdr:x>0.87302</cdr:x>
      <cdr:y>0.94749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994100" y="3970470"/>
          <a:ext cx="2650265" cy="2841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31/10</a:t>
          </a:r>
          <a:endParaRPr lang="es-ES" sz="1000" b="1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419100</xdr:colOff>
      <xdr:row>2</xdr:row>
      <xdr:rowOff>78441</xdr:rowOff>
    </xdr:from>
    <xdr:to>
      <xdr:col>9</xdr:col>
      <xdr:colOff>200025</xdr:colOff>
      <xdr:row>5</xdr:row>
      <xdr:rowOff>87966</xdr:rowOff>
    </xdr:to>
    <xdr:sp macro="" textlink="">
      <xdr:nvSpPr>
        <xdr:cNvPr id="2" name="CuadroTexto 2"/>
        <xdr:cNvSpPr txBox="1"/>
      </xdr:nvSpPr>
      <xdr:spPr>
        <a:xfrm>
          <a:off x="1943100" y="459441"/>
          <a:ext cx="51149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 POR SECTORES </a:t>
          </a:r>
          <a:r>
            <a:rPr lang="es-ES" sz="1400" b="1" baseline="0">
              <a:solidFill>
                <a:sysClr val="windowText" lastClr="000000"/>
              </a:solidFill>
            </a:rPr>
            <a:t>12 MARZO - 31 OCTUBRE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381000</xdr:colOff>
      <xdr:row>32</xdr:row>
      <xdr:rowOff>106136</xdr:rowOff>
    </xdr:from>
    <xdr:to>
      <xdr:col>9</xdr:col>
      <xdr:colOff>447675</xdr:colOff>
      <xdr:row>35</xdr:row>
      <xdr:rowOff>266700</xdr:rowOff>
    </xdr:to>
    <xdr:sp macro="" textlink="">
      <xdr:nvSpPr>
        <xdr:cNvPr id="3" name="CuadroTexto 4"/>
        <xdr:cNvSpPr txBox="1"/>
      </xdr:nvSpPr>
      <xdr:spPr>
        <a:xfrm>
          <a:off x="1905000" y="7087961"/>
          <a:ext cx="5400675" cy="7034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ysClr val="windowText" lastClr="000000"/>
              </a:solidFill>
            </a:rPr>
            <a:t>VARIACIÓN POR SECCIÓN DE ACTIVIDAD (R. GENERAL)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 MARZO - 31 OCTUBRE</a:t>
          </a:r>
          <a:endParaRPr lang="es-ES" sz="1800">
            <a:effectLst/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0</xdr:col>
      <xdr:colOff>726282</xdr:colOff>
      <xdr:row>38</xdr:row>
      <xdr:rowOff>90147</xdr:rowOff>
    </xdr:from>
    <xdr:to>
      <xdr:col>7</xdr:col>
      <xdr:colOff>745515</xdr:colOff>
      <xdr:row>77</xdr:row>
      <xdr:rowOff>39120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753035</xdr:colOff>
      <xdr:row>12</xdr:row>
      <xdr:rowOff>114301</xdr:rowOff>
    </xdr:from>
    <xdr:to>
      <xdr:col>7</xdr:col>
      <xdr:colOff>640976</xdr:colOff>
      <xdr:row>13</xdr:row>
      <xdr:rowOff>181537</xdr:rowOff>
    </xdr:to>
    <xdr:sp macro="" textlink="#REF!">
      <xdr:nvSpPr>
        <xdr:cNvPr id="5" name="4 CuadroTexto"/>
        <xdr:cNvSpPr txBox="1"/>
      </xdr:nvSpPr>
      <xdr:spPr>
        <a:xfrm>
          <a:off x="5325035" y="2590801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77B4B8-80F6-4840-9FCB-9BF0E7E223C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900"/>
        </a:p>
      </xdr:txBody>
    </xdr:sp>
    <xdr:clientData/>
  </xdr:twoCellAnchor>
  <xdr:twoCellAnchor>
    <xdr:from>
      <xdr:col>7</xdr:col>
      <xdr:colOff>535002</xdr:colOff>
      <xdr:row>19</xdr:row>
      <xdr:rowOff>30416</xdr:rowOff>
    </xdr:from>
    <xdr:to>
      <xdr:col>8</xdr:col>
      <xdr:colOff>422943</xdr:colOff>
      <xdr:row>20</xdr:row>
      <xdr:rowOff>0</xdr:rowOff>
    </xdr:to>
    <xdr:sp macro="" textlink="#REF!">
      <xdr:nvSpPr>
        <xdr:cNvPr id="6" name="5 CuadroTexto"/>
        <xdr:cNvSpPr txBox="1"/>
      </xdr:nvSpPr>
      <xdr:spPr>
        <a:xfrm>
          <a:off x="5869002" y="4221416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F036D77-D52A-41BC-B945-E60177C00D9E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8</xdr:col>
      <xdr:colOff>389965</xdr:colOff>
      <xdr:row>20</xdr:row>
      <xdr:rowOff>0</xdr:rowOff>
    </xdr:from>
    <xdr:to>
      <xdr:col>9</xdr:col>
      <xdr:colOff>277906</xdr:colOff>
      <xdr:row>20</xdr:row>
      <xdr:rowOff>162646</xdr:rowOff>
    </xdr:to>
    <xdr:sp macro="" textlink="#REF!">
      <xdr:nvSpPr>
        <xdr:cNvPr id="7" name="6 CuadroTexto"/>
        <xdr:cNvSpPr txBox="1"/>
      </xdr:nvSpPr>
      <xdr:spPr>
        <a:xfrm>
          <a:off x="6485965" y="4667410"/>
          <a:ext cx="649941" cy="2577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A03FD2F-8802-4FC9-B858-14649E7284C0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>
    <xdr:from>
      <xdr:col>9</xdr:col>
      <xdr:colOff>100853</xdr:colOff>
      <xdr:row>20</xdr:row>
      <xdr:rowOff>0</xdr:rowOff>
    </xdr:from>
    <xdr:to>
      <xdr:col>10</xdr:col>
      <xdr:colOff>291353</xdr:colOff>
      <xdr:row>20</xdr:row>
      <xdr:rowOff>107319</xdr:rowOff>
    </xdr:to>
    <xdr:sp macro="" textlink="#REF!">
      <xdr:nvSpPr>
        <xdr:cNvPr id="8" name="7 CuadroTexto"/>
        <xdr:cNvSpPr txBox="1"/>
      </xdr:nvSpPr>
      <xdr:spPr>
        <a:xfrm>
          <a:off x="6958853" y="4645701"/>
          <a:ext cx="952500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7A34B0A-7985-4191-9A0C-17B537735817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es-ES" sz="1000"/>
        </a:p>
      </xdr:txBody>
    </xdr:sp>
    <xdr:clientData/>
  </xdr:twoCellAnchor>
  <xdr:twoCellAnchor editAs="absolute">
    <xdr:from>
      <xdr:col>0</xdr:col>
      <xdr:colOff>758598</xdr:colOff>
      <xdr:row>9</xdr:row>
      <xdr:rowOff>11906</xdr:rowOff>
    </xdr:from>
    <xdr:to>
      <xdr:col>7</xdr:col>
      <xdr:colOff>151085</xdr:colOff>
      <xdr:row>28</xdr:row>
      <xdr:rowOff>154845</xdr:rowOff>
    </xdr:to>
    <xdr:graphicFrame macro="">
      <xdr:nvGraphicFramePr>
        <xdr:cNvPr id="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363438</xdr:colOff>
      <xdr:row>12</xdr:row>
      <xdr:rowOff>129737</xdr:rowOff>
    </xdr:from>
    <xdr:to>
      <xdr:col>12</xdr:col>
      <xdr:colOff>538655</xdr:colOff>
      <xdr:row>28</xdr:row>
      <xdr:rowOff>121232</xdr:rowOff>
    </xdr:to>
    <xdr:graphicFrame macro="">
      <xdr:nvGraphicFramePr>
        <xdr:cNvPr id="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7</xdr:col>
      <xdr:colOff>708335</xdr:colOff>
      <xdr:row>38</xdr:row>
      <xdr:rowOff>124688</xdr:rowOff>
    </xdr:from>
    <xdr:to>
      <xdr:col>11</xdr:col>
      <xdr:colOff>253827</xdr:colOff>
      <xdr:row>78</xdr:row>
      <xdr:rowOff>14131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0.04864</cdr:x>
      <cdr:y>0.91249</cdr:y>
    </cdr:from>
    <cdr:to>
      <cdr:x>0.99641</cdr:x>
      <cdr:y>0.97784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14689" y="3573124"/>
          <a:ext cx="4183307" cy="25589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                                     ACUMULADO:</a:t>
          </a:r>
          <a:r>
            <a:rPr lang="es-ES" sz="1000" b="1" baseline="0"/>
            <a:t> del 12/03 al 31/10</a:t>
          </a:r>
          <a:endParaRPr lang="es-ES" sz="1000" b="1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0.09047</cdr:x>
      <cdr:y>0.92479</cdr:y>
    </cdr:from>
    <cdr:to>
      <cdr:x>0.95593</cdr:x>
      <cdr:y>0.98442</cdr:y>
    </cdr:to>
    <cdr:sp macro="" textlink="">
      <cdr:nvSpPr>
        <cdr:cNvPr id="2" name="9 CuadroTexto"/>
        <cdr:cNvSpPr txBox="1"/>
      </cdr:nvSpPr>
      <cdr:spPr>
        <a:xfrm xmlns:a="http://schemas.openxmlformats.org/drawingml/2006/main">
          <a:off x="234633" y="7622957"/>
          <a:ext cx="2244564" cy="4914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 b="1"/>
            <a:t>ACUMULADO:</a:t>
          </a:r>
          <a:r>
            <a:rPr lang="es-ES" sz="1000" b="1" baseline="0"/>
            <a:t> del 12/03 al 31/10</a:t>
          </a:r>
          <a:endParaRPr lang="es-ES" sz="1000" b="1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142328</xdr:colOff>
      <xdr:row>33</xdr:row>
      <xdr:rowOff>109483</xdr:rowOff>
    </xdr:from>
    <xdr:to>
      <xdr:col>12</xdr:col>
      <xdr:colOff>153275</xdr:colOff>
      <xdr:row>54</xdr:row>
      <xdr:rowOff>10949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C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/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/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/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/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4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Españoles</a:t>
          </a:r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400" b="1"/>
            <a:t>Extranjeros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="" xmlns:a16="http://schemas.microsoft.com/office/drawing/2014/main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=""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="" xmlns:a16="http://schemas.microsoft.com/office/drawing/2014/main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="" xmlns:a16="http://schemas.microsoft.com/office/drawing/2014/main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="" xmlns:a16="http://schemas.microsoft.com/office/drawing/2014/main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=""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="" xmlns:a16="http://schemas.microsoft.com/office/drawing/2014/main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=""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="" xmlns:a16="http://schemas.microsoft.com/office/drawing/2014/main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="" xmlns:a16="http://schemas.microsoft.com/office/drawing/2014/main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="" xmlns:a16="http://schemas.microsoft.com/office/drawing/2014/main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=""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="" xmlns:a16="http://schemas.microsoft.com/office/drawing/2014/main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="" xmlns:a16="http://schemas.microsoft.com/office/drawing/2014/main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="" xmlns:a16="http://schemas.microsoft.com/office/drawing/2014/main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=""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="" xmlns:a16="http://schemas.microsoft.com/office/drawing/2014/main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=""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="" xmlns:a16="http://schemas.microsoft.com/office/drawing/2014/main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="" xmlns:a16="http://schemas.microsoft.com/office/drawing/2014/main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="" xmlns:a16="http://schemas.microsoft.com/office/drawing/2014/main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="" xmlns:a16="http://schemas.microsoft.com/office/drawing/2014/main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="" xmlns:a16="http://schemas.microsoft.com/office/drawing/2014/main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="" xmlns:a16="http://schemas.microsoft.com/office/drawing/2014/main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="" xmlns:a16="http://schemas.microsoft.com/office/drawing/2014/main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="" xmlns:a16="http://schemas.microsoft.com/office/drawing/2014/main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="" xmlns:a16="http://schemas.microsoft.com/office/drawing/2014/main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2" name="Text Box 20">
          <a:extLst>
            <a:ext uri="{FF2B5EF4-FFF2-40B4-BE49-F238E27FC236}">
              <a16:creationId xmlns=""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3" name="Text Box 22">
          <a:extLst>
            <a:ext uri="{FF2B5EF4-FFF2-40B4-BE49-F238E27FC236}">
              <a16:creationId xmlns=""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</xdr:colOff>
      <xdr:row>11</xdr:row>
      <xdr:rowOff>114300</xdr:rowOff>
    </xdr:from>
    <xdr:to>
      <xdr:col>7</xdr:col>
      <xdr:colOff>38100</xdr:colOff>
      <xdr:row>47</xdr:row>
      <xdr:rowOff>142875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438525"/>
          <a:ext cx="6791325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="" xmlns:a16="http://schemas.microsoft.com/office/drawing/2014/main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="" xmlns:a16="http://schemas.microsoft.com/office/drawing/2014/main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="" xmlns:a16="http://schemas.microsoft.com/office/drawing/2014/main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="" xmlns:a16="http://schemas.microsoft.com/office/drawing/2014/main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="" xmlns:a16="http://schemas.microsoft.com/office/drawing/2014/main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="" xmlns:a16="http://schemas.microsoft.com/office/drawing/2014/main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="" xmlns:a16="http://schemas.microsoft.com/office/drawing/2014/main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="" xmlns:a16="http://schemas.microsoft.com/office/drawing/2014/main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="" xmlns:a16="http://schemas.microsoft.com/office/drawing/2014/main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="" xmlns:a16="http://schemas.microsoft.com/office/drawing/2014/main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="" xmlns:a16="http://schemas.microsoft.com/office/drawing/2014/main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="" xmlns:a16="http://schemas.microsoft.com/office/drawing/2014/main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="" xmlns:a16="http://schemas.microsoft.com/office/drawing/2014/main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="" xmlns:a16="http://schemas.microsoft.com/office/drawing/2014/main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="" xmlns:a16="http://schemas.microsoft.com/office/drawing/2014/main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="" xmlns:a16="http://schemas.microsoft.com/office/drawing/2014/main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="" xmlns:a16="http://schemas.microsoft.com/office/drawing/2014/main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="" xmlns:a16="http://schemas.microsoft.com/office/drawing/2014/main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="" xmlns:a16="http://schemas.microsoft.com/office/drawing/2014/main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="" xmlns:a16="http://schemas.microsoft.com/office/drawing/2014/main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="" xmlns:a16="http://schemas.microsoft.com/office/drawing/2014/main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="" xmlns:a16="http://schemas.microsoft.com/office/drawing/2014/main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="" xmlns:a16="http://schemas.microsoft.com/office/drawing/2014/main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="" xmlns:a16="http://schemas.microsoft.com/office/drawing/2014/main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="" xmlns:a16="http://schemas.microsoft.com/office/drawing/2014/main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="" xmlns:a16="http://schemas.microsoft.com/office/drawing/2014/main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="" xmlns:a16="http://schemas.microsoft.com/office/drawing/2014/main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="" xmlns:a16="http://schemas.microsoft.com/office/drawing/2014/main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="" xmlns:a16="http://schemas.microsoft.com/office/drawing/2014/main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="" xmlns:a16="http://schemas.microsoft.com/office/drawing/2014/main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="" xmlns:a16="http://schemas.microsoft.com/office/drawing/2014/main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="" xmlns:a16="http://schemas.microsoft.com/office/drawing/2014/main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="" xmlns:a16="http://schemas.microsoft.com/office/drawing/2014/main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="" xmlns:a16="http://schemas.microsoft.com/office/drawing/2014/main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="" xmlns:a16="http://schemas.microsoft.com/office/drawing/2014/main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="" xmlns:a16="http://schemas.microsoft.com/office/drawing/2014/main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="" xmlns:a16="http://schemas.microsoft.com/office/drawing/2014/main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="" xmlns:a16="http://schemas.microsoft.com/office/drawing/2014/main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="" xmlns:a16="http://schemas.microsoft.com/office/drawing/2014/main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="" xmlns:a16="http://schemas.microsoft.com/office/drawing/2014/main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="" xmlns:a16="http://schemas.microsoft.com/office/drawing/2014/main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="" xmlns:a16="http://schemas.microsoft.com/office/drawing/2014/main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22</xdr:row>
      <xdr:rowOff>76200</xdr:rowOff>
    </xdr:from>
    <xdr:to>
      <xdr:col>6</xdr:col>
      <xdr:colOff>654409</xdr:colOff>
      <xdr:row>36</xdr:row>
      <xdr:rowOff>118085</xdr:rowOff>
    </xdr:to>
    <xdr:graphicFrame macro="">
      <xdr:nvGraphicFramePr>
        <xdr:cNvPr id="4" name="2 Gráfico">
          <a:extLst>
            <a:ext uri="{FF2B5EF4-FFF2-40B4-BE49-F238E27FC236}">
              <a16:creationId xmlns=""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="" xmlns:a16="http://schemas.microsoft.com/office/drawing/2014/main" id="{00000000-0008-0000-0B00-0000011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="" xmlns:a16="http://schemas.microsoft.com/office/drawing/2014/main" id="{00000000-0008-0000-0B00-0000021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29</xdr:row>
      <xdr:rowOff>34291</xdr:rowOff>
    </xdr:to>
    <xdr:graphicFrame macro="">
      <xdr:nvGraphicFramePr>
        <xdr:cNvPr id="4" name="Chart 38">
          <a:extLst>
            <a:ext uri="{FF2B5EF4-FFF2-40B4-BE49-F238E27FC236}">
              <a16:creationId xmlns="" xmlns:a16="http://schemas.microsoft.com/office/drawing/2014/main" id="{00000000-0008-0000-0B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158115</xdr:rowOff>
    </xdr:from>
    <xdr:to>
      <xdr:col>7</xdr:col>
      <xdr:colOff>1485900</xdr:colOff>
      <xdr:row>54</xdr:row>
      <xdr:rowOff>83127</xdr:rowOff>
    </xdr:to>
    <xdr:graphicFrame macro="">
      <xdr:nvGraphicFramePr>
        <xdr:cNvPr id="8" name="9 Gráfico">
          <a:extLst>
            <a:ext uri="{FF2B5EF4-FFF2-40B4-BE49-F238E27FC236}">
              <a16:creationId xmlns="" xmlns:a16="http://schemas.microsoft.com/office/drawing/2014/main" id="{00000000-0008-0000-0B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I2:M14"/>
  <sheetViews>
    <sheetView showGridLines="0" showRowColHeaders="0" zoomScale="130" zoomScaleNormal="130" workbookViewId="0">
      <selection activeCell="H48" sqref="H48"/>
    </sheetView>
  </sheetViews>
  <sheetFormatPr baseColWidth="10" defaultRowHeight="12.75"/>
  <cols>
    <col min="1" max="1" width="11.42578125" style="1" customWidth="1"/>
    <col min="2" max="5" width="11.42578125" style="1"/>
    <col min="6" max="6" width="11.42578125" style="1" customWidth="1"/>
    <col min="7" max="16384" width="11.42578125" style="1"/>
  </cols>
  <sheetData>
    <row r="2" spans="9:13">
      <c r="I2" s="399"/>
      <c r="J2" s="399"/>
      <c r="K2" s="399"/>
      <c r="L2" s="399"/>
      <c r="M2" s="399"/>
    </row>
    <row r="3" spans="9:13">
      <c r="I3" s="399"/>
      <c r="J3" s="399"/>
      <c r="K3" s="399"/>
      <c r="L3" s="399"/>
      <c r="M3" s="399"/>
    </row>
    <row r="4" spans="9:13">
      <c r="I4" s="399"/>
      <c r="J4" s="399"/>
      <c r="K4" s="399"/>
      <c r="L4" s="399"/>
      <c r="M4" s="399"/>
    </row>
    <row r="5" spans="9:13">
      <c r="I5" s="399"/>
      <c r="J5" s="399"/>
      <c r="K5" s="399"/>
      <c r="L5" s="399"/>
      <c r="M5" s="399"/>
    </row>
    <row r="6" spans="9:13">
      <c r="I6" s="399"/>
      <c r="J6" s="399"/>
      <c r="K6" s="399"/>
      <c r="L6" s="399"/>
      <c r="M6" s="399"/>
    </row>
    <row r="7" spans="9:13">
      <c r="I7" s="399"/>
      <c r="J7" s="399"/>
      <c r="K7" s="399"/>
      <c r="L7" s="399"/>
      <c r="M7" s="399"/>
    </row>
    <row r="8" spans="9:13">
      <c r="I8" s="399"/>
      <c r="J8" s="399"/>
      <c r="K8" s="399"/>
      <c r="L8" s="399"/>
      <c r="M8" s="399"/>
    </row>
    <row r="9" spans="9:13">
      <c r="I9" s="399"/>
      <c r="J9" s="399"/>
      <c r="K9" s="399"/>
      <c r="L9" s="399"/>
      <c r="M9" s="399"/>
    </row>
    <row r="10" spans="9:13">
      <c r="I10" s="399"/>
      <c r="J10" s="399"/>
      <c r="K10" s="399"/>
      <c r="L10" s="399"/>
      <c r="M10" s="399"/>
    </row>
    <row r="11" spans="9:13">
      <c r="I11" s="399"/>
      <c r="J11" s="399"/>
      <c r="K11" s="399"/>
      <c r="L11" s="399"/>
      <c r="M11" s="399"/>
    </row>
    <row r="12" spans="9:13">
      <c r="I12" s="399"/>
      <c r="J12" s="399"/>
      <c r="K12" s="399"/>
      <c r="L12" s="399"/>
      <c r="M12" s="399"/>
    </row>
    <row r="13" spans="9:13">
      <c r="I13" s="399"/>
      <c r="J13" s="399"/>
      <c r="K13" s="399"/>
      <c r="L13" s="399"/>
      <c r="M13" s="399"/>
    </row>
    <row r="14" spans="9:13">
      <c r="I14" s="399"/>
      <c r="J14" s="399"/>
      <c r="K14" s="399"/>
      <c r="L14" s="399"/>
      <c r="M14" s="399"/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2"/>
  <sheetViews>
    <sheetView showGridLines="0" showRowColHeaders="0" workbookViewId="0">
      <pane ySplit="4" topLeftCell="A5" activePane="bottomLeft" state="frozen"/>
      <selection activeCell="L32" sqref="L32"/>
      <selection pane="bottomLeft" activeCell="J49" sqref="J49"/>
    </sheetView>
  </sheetViews>
  <sheetFormatPr baseColWidth="10" defaultColWidth="11.5703125" defaultRowHeight="15"/>
  <cols>
    <col min="1" max="1" width="3" style="28" customWidth="1"/>
    <col min="2" max="2" width="14.7109375" style="112" customWidth="1"/>
    <col min="3" max="7" width="12.5703125" style="97" customWidth="1"/>
    <col min="8" max="8" width="11.5703125" style="78"/>
    <col min="9" max="9" width="11.5703125" style="8"/>
    <col min="10" max="11" width="11.5703125" style="79"/>
    <col min="12" max="16384" width="11.5703125" style="78"/>
  </cols>
  <sheetData>
    <row r="1" spans="1:11" s="9" customFormat="1" ht="21.2" customHeight="1">
      <c r="A1" s="28"/>
      <c r="B1" s="1063" t="s">
        <v>183</v>
      </c>
      <c r="C1" s="1063"/>
      <c r="D1" s="1063"/>
      <c r="E1" s="1063"/>
      <c r="F1" s="1063"/>
      <c r="G1" s="1063"/>
      <c r="H1" s="1063"/>
      <c r="I1" s="1063"/>
      <c r="J1" s="405"/>
      <c r="K1" s="405"/>
    </row>
    <row r="2" spans="1:11" s="9" customFormat="1" ht="17.850000000000001" customHeight="1">
      <c r="A2" s="28"/>
      <c r="B2" s="1064" t="s">
        <v>163</v>
      </c>
      <c r="C2" s="1064"/>
      <c r="D2" s="1064"/>
      <c r="E2" s="1064"/>
      <c r="F2" s="1064"/>
      <c r="G2" s="1064"/>
      <c r="H2" s="1064"/>
      <c r="I2" s="1064"/>
      <c r="J2" s="405"/>
      <c r="K2" s="405"/>
    </row>
    <row r="3" spans="1:11" s="9" customFormat="1" ht="2.1" customHeight="1">
      <c r="A3" s="28"/>
      <c r="B3" s="183"/>
      <c r="C3" s="96"/>
      <c r="D3" s="96"/>
      <c r="E3" s="96"/>
      <c r="F3" s="96"/>
      <c r="G3" s="96"/>
      <c r="H3" s="99"/>
      <c r="I3" s="100"/>
      <c r="J3" s="405"/>
      <c r="K3" s="405"/>
    </row>
    <row r="4" spans="1:11" ht="39.950000000000003" customHeight="1">
      <c r="B4" s="555" t="s">
        <v>616</v>
      </c>
      <c r="C4" s="553" t="s">
        <v>530</v>
      </c>
      <c r="D4" s="553" t="s">
        <v>531</v>
      </c>
      <c r="E4" s="553" t="s">
        <v>159</v>
      </c>
      <c r="F4" s="553" t="s">
        <v>160</v>
      </c>
      <c r="G4" s="553" t="s">
        <v>161</v>
      </c>
      <c r="H4" s="553" t="s">
        <v>162</v>
      </c>
      <c r="I4" s="553" t="s">
        <v>12</v>
      </c>
    </row>
    <row r="5" spans="1:11">
      <c r="B5" s="32">
        <v>2009</v>
      </c>
      <c r="C5" s="81">
        <v>10</v>
      </c>
      <c r="D5" s="81">
        <v>10</v>
      </c>
      <c r="E5" s="81">
        <v>38</v>
      </c>
      <c r="F5" s="81">
        <v>12</v>
      </c>
      <c r="G5" s="81">
        <v>14</v>
      </c>
      <c r="H5" s="81">
        <v>2</v>
      </c>
      <c r="I5" s="82">
        <v>86</v>
      </c>
    </row>
    <row r="6" spans="1:11">
      <c r="B6" s="29">
        <v>2010</v>
      </c>
      <c r="C6" s="81">
        <v>7</v>
      </c>
      <c r="D6" s="81">
        <v>13</v>
      </c>
      <c r="E6" s="81">
        <v>38</v>
      </c>
      <c r="F6" s="81">
        <v>10</v>
      </c>
      <c r="G6" s="81">
        <v>12</v>
      </c>
      <c r="H6" s="81">
        <v>2</v>
      </c>
      <c r="I6" s="82">
        <v>82</v>
      </c>
    </row>
    <row r="7" spans="1:11">
      <c r="B7" s="29">
        <v>2011</v>
      </c>
      <c r="C7" s="81">
        <v>8</v>
      </c>
      <c r="D7" s="81">
        <v>13</v>
      </c>
      <c r="E7" s="81">
        <v>31</v>
      </c>
      <c r="F7" s="81">
        <v>11</v>
      </c>
      <c r="G7" s="81">
        <v>11</v>
      </c>
      <c r="H7" s="81">
        <v>2</v>
      </c>
      <c r="I7" s="82">
        <v>76</v>
      </c>
    </row>
    <row r="8" spans="1:11">
      <c r="B8" s="29">
        <v>2012</v>
      </c>
      <c r="C8" s="81">
        <v>9</v>
      </c>
      <c r="D8" s="81">
        <v>14</v>
      </c>
      <c r="E8" s="81">
        <v>33</v>
      </c>
      <c r="F8" s="81">
        <v>9</v>
      </c>
      <c r="G8" s="81">
        <v>9</v>
      </c>
      <c r="H8" s="81">
        <v>1</v>
      </c>
      <c r="I8" s="82">
        <v>75</v>
      </c>
    </row>
    <row r="9" spans="1:11">
      <c r="B9" s="29">
        <v>2013</v>
      </c>
      <c r="C9" s="81">
        <v>9</v>
      </c>
      <c r="D9" s="81">
        <v>12</v>
      </c>
      <c r="E9" s="81">
        <v>24</v>
      </c>
      <c r="F9" s="81">
        <v>10</v>
      </c>
      <c r="G9" s="81">
        <v>7</v>
      </c>
      <c r="H9" s="81">
        <v>1</v>
      </c>
      <c r="I9" s="82">
        <v>63</v>
      </c>
    </row>
    <row r="10" spans="1:11">
      <c r="B10" s="29">
        <v>2014</v>
      </c>
      <c r="C10" s="81">
        <v>11</v>
      </c>
      <c r="D10" s="81">
        <v>9</v>
      </c>
      <c r="E10" s="81">
        <v>22</v>
      </c>
      <c r="F10" s="81">
        <v>9</v>
      </c>
      <c r="G10" s="81">
        <v>7</v>
      </c>
      <c r="H10" s="81">
        <v>1</v>
      </c>
      <c r="I10" s="82">
        <v>59</v>
      </c>
    </row>
    <row r="11" spans="1:11">
      <c r="B11" s="29">
        <v>2015</v>
      </c>
      <c r="C11" s="81">
        <v>9</v>
      </c>
      <c r="D11" s="81">
        <v>10</v>
      </c>
      <c r="E11" s="81">
        <v>23</v>
      </c>
      <c r="F11" s="81">
        <v>8</v>
      </c>
      <c r="G11" s="81">
        <v>6</v>
      </c>
      <c r="H11" s="81">
        <v>1</v>
      </c>
      <c r="I11" s="82">
        <v>57</v>
      </c>
    </row>
    <row r="12" spans="1:11">
      <c r="B12" s="29">
        <v>2016</v>
      </c>
      <c r="C12" s="81">
        <v>15</v>
      </c>
      <c r="D12" s="81">
        <v>10</v>
      </c>
      <c r="E12" s="81">
        <v>16</v>
      </c>
      <c r="F12" s="81">
        <v>5</v>
      </c>
      <c r="G12" s="81">
        <v>6</v>
      </c>
      <c r="H12" s="81">
        <v>1</v>
      </c>
      <c r="I12" s="82">
        <v>53</v>
      </c>
    </row>
    <row r="13" spans="1:11">
      <c r="B13" s="29">
        <v>2017</v>
      </c>
      <c r="C13" s="81">
        <v>8</v>
      </c>
      <c r="D13" s="81">
        <v>5</v>
      </c>
      <c r="E13" s="81">
        <v>19</v>
      </c>
      <c r="F13" s="81">
        <v>7</v>
      </c>
      <c r="G13" s="81">
        <v>2</v>
      </c>
      <c r="H13" s="81">
        <v>1</v>
      </c>
      <c r="I13" s="82">
        <v>42</v>
      </c>
    </row>
    <row r="14" spans="1:11">
      <c r="B14" s="86">
        <v>2018</v>
      </c>
      <c r="C14" s="944"/>
      <c r="D14" s="944"/>
      <c r="E14" s="944"/>
      <c r="F14" s="944"/>
      <c r="G14" s="944"/>
      <c r="H14" s="944"/>
      <c r="I14" s="103"/>
    </row>
    <row r="15" spans="1:11">
      <c r="B15" s="184" t="s">
        <v>9</v>
      </c>
      <c r="C15" s="88">
        <v>10</v>
      </c>
      <c r="D15" s="88">
        <v>4</v>
      </c>
      <c r="E15" s="88">
        <v>18</v>
      </c>
      <c r="F15" s="88">
        <v>6</v>
      </c>
      <c r="G15" s="88">
        <v>3</v>
      </c>
      <c r="H15" s="88">
        <v>1</v>
      </c>
      <c r="I15" s="88">
        <v>42</v>
      </c>
    </row>
    <row r="16" spans="1:11">
      <c r="B16" s="184" t="s">
        <v>10</v>
      </c>
      <c r="C16" s="88">
        <v>13</v>
      </c>
      <c r="D16" s="88">
        <v>2</v>
      </c>
      <c r="E16" s="88">
        <v>17</v>
      </c>
      <c r="F16" s="88">
        <v>4</v>
      </c>
      <c r="G16" s="88">
        <v>4</v>
      </c>
      <c r="H16" s="88">
        <v>1</v>
      </c>
      <c r="I16" s="88">
        <v>41</v>
      </c>
    </row>
    <row r="17" spans="2:9">
      <c r="B17" s="185" t="s">
        <v>65</v>
      </c>
      <c r="C17" s="90">
        <v>14</v>
      </c>
      <c r="D17" s="90">
        <v>2</v>
      </c>
      <c r="E17" s="90">
        <v>16</v>
      </c>
      <c r="F17" s="90">
        <v>4</v>
      </c>
      <c r="G17" s="90">
        <v>4</v>
      </c>
      <c r="H17" s="90">
        <v>1</v>
      </c>
      <c r="I17" s="90">
        <v>41</v>
      </c>
    </row>
    <row r="18" spans="2:9">
      <c r="B18" s="184" t="s">
        <v>66</v>
      </c>
      <c r="C18" s="88">
        <v>13</v>
      </c>
      <c r="D18" s="88">
        <v>2</v>
      </c>
      <c r="E18" s="88">
        <v>16</v>
      </c>
      <c r="F18" s="88">
        <v>4</v>
      </c>
      <c r="G18" s="88">
        <v>4</v>
      </c>
      <c r="H18" s="88">
        <v>1</v>
      </c>
      <c r="I18" s="88">
        <v>40</v>
      </c>
    </row>
    <row r="19" spans="2:9">
      <c r="B19" s="184" t="s">
        <v>67</v>
      </c>
      <c r="C19" s="88">
        <v>13</v>
      </c>
      <c r="D19" s="88">
        <v>1</v>
      </c>
      <c r="E19" s="88">
        <v>17</v>
      </c>
      <c r="F19" s="88">
        <v>4</v>
      </c>
      <c r="G19" s="88">
        <v>4</v>
      </c>
      <c r="H19" s="88">
        <v>1</v>
      </c>
      <c r="I19" s="88">
        <v>40</v>
      </c>
    </row>
    <row r="20" spans="2:9">
      <c r="B20" s="184" t="s">
        <v>68</v>
      </c>
      <c r="C20" s="88">
        <v>10</v>
      </c>
      <c r="D20" s="88">
        <v>2</v>
      </c>
      <c r="E20" s="88">
        <v>16</v>
      </c>
      <c r="F20" s="88">
        <v>4</v>
      </c>
      <c r="G20" s="88">
        <v>4</v>
      </c>
      <c r="H20" s="88">
        <v>1</v>
      </c>
      <c r="I20" s="88">
        <v>37</v>
      </c>
    </row>
    <row r="21" spans="2:9">
      <c r="B21" s="184" t="s">
        <v>69</v>
      </c>
      <c r="C21" s="88">
        <v>10</v>
      </c>
      <c r="D21" s="88">
        <v>3</v>
      </c>
      <c r="E21" s="88">
        <v>13</v>
      </c>
      <c r="F21" s="88">
        <v>5</v>
      </c>
      <c r="G21" s="88">
        <v>4</v>
      </c>
      <c r="H21" s="88">
        <v>1</v>
      </c>
      <c r="I21" s="88">
        <v>36</v>
      </c>
    </row>
    <row r="22" spans="2:9">
      <c r="B22" s="184" t="s">
        <v>70</v>
      </c>
      <c r="C22" s="88">
        <v>9</v>
      </c>
      <c r="D22" s="88">
        <v>4</v>
      </c>
      <c r="E22" s="88">
        <v>13</v>
      </c>
      <c r="F22" s="88">
        <v>5</v>
      </c>
      <c r="G22" s="88">
        <v>4</v>
      </c>
      <c r="H22" s="88">
        <v>1</v>
      </c>
      <c r="I22" s="88">
        <v>36</v>
      </c>
    </row>
    <row r="23" spans="2:9">
      <c r="B23" s="186" t="s">
        <v>77</v>
      </c>
      <c r="C23" s="92">
        <v>9</v>
      </c>
      <c r="D23" s="92">
        <v>5</v>
      </c>
      <c r="E23" s="92">
        <v>12</v>
      </c>
      <c r="F23" s="92">
        <v>6</v>
      </c>
      <c r="G23" s="92">
        <v>4</v>
      </c>
      <c r="H23" s="92">
        <v>1</v>
      </c>
      <c r="I23" s="92">
        <v>37</v>
      </c>
    </row>
    <row r="24" spans="2:9">
      <c r="B24" s="184" t="s">
        <v>78</v>
      </c>
      <c r="C24" s="88">
        <v>10</v>
      </c>
      <c r="D24" s="88">
        <v>5</v>
      </c>
      <c r="E24" s="88">
        <v>12</v>
      </c>
      <c r="F24" s="88">
        <v>7</v>
      </c>
      <c r="G24" s="88">
        <v>2</v>
      </c>
      <c r="H24" s="88">
        <v>1</v>
      </c>
      <c r="I24" s="88">
        <v>37</v>
      </c>
    </row>
    <row r="25" spans="2:9">
      <c r="B25" s="184" t="s">
        <v>79</v>
      </c>
      <c r="C25" s="88">
        <v>10</v>
      </c>
      <c r="D25" s="88">
        <v>4</v>
      </c>
      <c r="E25" s="88">
        <v>10</v>
      </c>
      <c r="F25" s="88">
        <v>7</v>
      </c>
      <c r="G25" s="88">
        <v>2</v>
      </c>
      <c r="H25" s="88">
        <v>1</v>
      </c>
      <c r="I25" s="88">
        <v>34</v>
      </c>
    </row>
    <row r="26" spans="2:9">
      <c r="B26" s="184" t="s">
        <v>80</v>
      </c>
      <c r="C26" s="88">
        <v>9</v>
      </c>
      <c r="D26" s="88">
        <v>5</v>
      </c>
      <c r="E26" s="88">
        <v>11</v>
      </c>
      <c r="F26" s="88">
        <v>5</v>
      </c>
      <c r="G26" s="88">
        <v>2</v>
      </c>
      <c r="H26" s="88">
        <v>1</v>
      </c>
      <c r="I26" s="88">
        <v>33</v>
      </c>
    </row>
    <row r="27" spans="2:9">
      <c r="B27" s="93">
        <v>2019</v>
      </c>
      <c r="C27" s="945"/>
      <c r="D27" s="945"/>
      <c r="E27" s="945"/>
      <c r="F27" s="945"/>
      <c r="G27" s="945"/>
      <c r="H27" s="945"/>
      <c r="I27" s="945"/>
    </row>
    <row r="28" spans="2:9">
      <c r="B28" s="184" t="s">
        <v>9</v>
      </c>
      <c r="C28" s="88">
        <v>9</v>
      </c>
      <c r="D28" s="88">
        <v>4</v>
      </c>
      <c r="E28" s="88">
        <v>12</v>
      </c>
      <c r="F28" s="88">
        <v>3</v>
      </c>
      <c r="G28" s="88">
        <v>1</v>
      </c>
      <c r="H28" s="88">
        <v>1</v>
      </c>
      <c r="I28" s="88">
        <v>30</v>
      </c>
    </row>
    <row r="29" spans="2:9">
      <c r="B29" s="184" t="s">
        <v>10</v>
      </c>
      <c r="C29" s="88">
        <v>10</v>
      </c>
      <c r="D29" s="88">
        <v>3</v>
      </c>
      <c r="E29" s="88">
        <v>12</v>
      </c>
      <c r="F29" s="88">
        <v>3</v>
      </c>
      <c r="G29" s="88">
        <v>1</v>
      </c>
      <c r="H29" s="88">
        <v>1</v>
      </c>
      <c r="I29" s="88">
        <v>30</v>
      </c>
    </row>
    <row r="30" spans="2:9">
      <c r="B30" s="185" t="s">
        <v>65</v>
      </c>
      <c r="C30" s="90">
        <v>9</v>
      </c>
      <c r="D30" s="90">
        <v>3</v>
      </c>
      <c r="E30" s="90">
        <v>11</v>
      </c>
      <c r="F30" s="90">
        <v>3</v>
      </c>
      <c r="G30" s="90">
        <v>1</v>
      </c>
      <c r="H30" s="90">
        <v>1</v>
      </c>
      <c r="I30" s="90">
        <v>28</v>
      </c>
    </row>
    <row r="31" spans="2:9">
      <c r="B31" s="184" t="s">
        <v>66</v>
      </c>
      <c r="C31" s="88">
        <v>9</v>
      </c>
      <c r="D31" s="88">
        <v>3</v>
      </c>
      <c r="E31" s="88">
        <v>11</v>
      </c>
      <c r="F31" s="88">
        <v>3</v>
      </c>
      <c r="G31" s="88">
        <v>1</v>
      </c>
      <c r="H31" s="88">
        <v>1</v>
      </c>
      <c r="I31" s="88">
        <v>28</v>
      </c>
    </row>
    <row r="32" spans="2:9">
      <c r="B32" s="184" t="s">
        <v>67</v>
      </c>
      <c r="C32" s="88">
        <v>8</v>
      </c>
      <c r="D32" s="88">
        <v>3</v>
      </c>
      <c r="E32" s="88">
        <v>11</v>
      </c>
      <c r="F32" s="88">
        <v>3</v>
      </c>
      <c r="G32" s="88">
        <v>1</v>
      </c>
      <c r="H32" s="88">
        <v>1</v>
      </c>
      <c r="I32" s="88">
        <v>27</v>
      </c>
    </row>
    <row r="33" spans="2:9">
      <c r="B33" s="184" t="s">
        <v>68</v>
      </c>
      <c r="C33" s="88">
        <v>7</v>
      </c>
      <c r="D33" s="88">
        <v>3</v>
      </c>
      <c r="E33" s="88">
        <v>11</v>
      </c>
      <c r="F33" s="88">
        <v>3</v>
      </c>
      <c r="G33" s="88">
        <v>1</v>
      </c>
      <c r="H33" s="88">
        <v>1</v>
      </c>
      <c r="I33" s="88">
        <v>26</v>
      </c>
    </row>
    <row r="34" spans="2:9">
      <c r="B34" s="184" t="s">
        <v>69</v>
      </c>
      <c r="C34" s="88">
        <v>5</v>
      </c>
      <c r="D34" s="88">
        <v>3</v>
      </c>
      <c r="E34" s="88">
        <v>10</v>
      </c>
      <c r="F34" s="88">
        <v>4</v>
      </c>
      <c r="G34" s="88">
        <v>1</v>
      </c>
      <c r="H34" s="88">
        <v>1</v>
      </c>
      <c r="I34" s="88">
        <v>24</v>
      </c>
    </row>
    <row r="35" spans="2:9">
      <c r="B35" s="184" t="s">
        <v>70</v>
      </c>
      <c r="C35" s="88">
        <v>5</v>
      </c>
      <c r="D35" s="88">
        <v>4</v>
      </c>
      <c r="E35" s="88">
        <v>10</v>
      </c>
      <c r="F35" s="88">
        <v>5</v>
      </c>
      <c r="G35" s="88">
        <v>1</v>
      </c>
      <c r="H35" s="88"/>
      <c r="I35" s="88">
        <v>25</v>
      </c>
    </row>
    <row r="36" spans="2:9">
      <c r="B36" s="186" t="s">
        <v>77</v>
      </c>
      <c r="C36" s="92">
        <v>5</v>
      </c>
      <c r="D36" s="92">
        <v>4</v>
      </c>
      <c r="E36" s="92">
        <v>10</v>
      </c>
      <c r="F36" s="92">
        <v>4</v>
      </c>
      <c r="G36" s="92">
        <v>1</v>
      </c>
      <c r="H36" s="92">
        <v>1</v>
      </c>
      <c r="I36" s="92">
        <v>25</v>
      </c>
    </row>
    <row r="37" spans="2:9">
      <c r="B37" s="184" t="s">
        <v>78</v>
      </c>
      <c r="C37" s="88">
        <v>5</v>
      </c>
      <c r="D37" s="88">
        <v>4</v>
      </c>
      <c r="E37" s="88">
        <v>10</v>
      </c>
      <c r="F37" s="88">
        <v>5</v>
      </c>
      <c r="G37" s="88"/>
      <c r="H37" s="88">
        <v>1</v>
      </c>
      <c r="I37" s="88">
        <v>25</v>
      </c>
    </row>
    <row r="38" spans="2:9">
      <c r="B38" s="184" t="s">
        <v>79</v>
      </c>
      <c r="C38" s="88">
        <v>5</v>
      </c>
      <c r="D38" s="88">
        <v>4</v>
      </c>
      <c r="E38" s="88">
        <v>11</v>
      </c>
      <c r="F38" s="88">
        <v>4</v>
      </c>
      <c r="G38" s="88"/>
      <c r="H38" s="88">
        <v>1</v>
      </c>
      <c r="I38" s="88">
        <v>25</v>
      </c>
    </row>
    <row r="39" spans="2:9">
      <c r="B39" s="184" t="s">
        <v>80</v>
      </c>
      <c r="C39" s="88">
        <v>5</v>
      </c>
      <c r="D39" s="88">
        <v>5</v>
      </c>
      <c r="E39" s="88">
        <v>9</v>
      </c>
      <c r="F39" s="88">
        <v>3</v>
      </c>
      <c r="G39" s="88">
        <v>1</v>
      </c>
      <c r="H39" s="88">
        <v>1</v>
      </c>
      <c r="I39" s="88">
        <v>24</v>
      </c>
    </row>
    <row r="40" spans="2:9">
      <c r="B40" s="93">
        <v>2020</v>
      </c>
      <c r="C40" s="945"/>
      <c r="D40" s="945"/>
      <c r="E40" s="945"/>
      <c r="F40" s="945"/>
      <c r="G40" s="945"/>
      <c r="H40" s="945"/>
      <c r="I40" s="945"/>
    </row>
    <row r="41" spans="2:9">
      <c r="B41" s="184" t="s">
        <v>9</v>
      </c>
      <c r="C41" s="88">
        <v>4</v>
      </c>
      <c r="D41" s="88">
        <v>5</v>
      </c>
      <c r="E41" s="88">
        <v>9</v>
      </c>
      <c r="F41" s="88">
        <v>4</v>
      </c>
      <c r="G41" s="88"/>
      <c r="H41" s="88">
        <v>1</v>
      </c>
      <c r="I41" s="88">
        <v>23</v>
      </c>
    </row>
    <row r="42" spans="2:9">
      <c r="B42" s="184" t="s">
        <v>10</v>
      </c>
      <c r="C42" s="88">
        <v>5</v>
      </c>
      <c r="D42" s="88">
        <v>5</v>
      </c>
      <c r="E42" s="88">
        <v>9</v>
      </c>
      <c r="F42" s="88">
        <v>4</v>
      </c>
      <c r="G42" s="88"/>
      <c r="H42" s="88">
        <v>1</v>
      </c>
      <c r="I42" s="88">
        <v>24</v>
      </c>
    </row>
    <row r="43" spans="2:9">
      <c r="B43" s="185" t="s">
        <v>65</v>
      </c>
      <c r="C43" s="90">
        <v>6</v>
      </c>
      <c r="D43" s="90">
        <v>5</v>
      </c>
      <c r="E43" s="90">
        <v>9</v>
      </c>
      <c r="F43" s="90">
        <v>4</v>
      </c>
      <c r="G43" s="90"/>
      <c r="H43" s="90">
        <v>1</v>
      </c>
      <c r="I43" s="90">
        <v>25</v>
      </c>
    </row>
    <row r="44" spans="2:9">
      <c r="B44" s="184" t="s">
        <v>66</v>
      </c>
      <c r="C44" s="88">
        <v>6</v>
      </c>
      <c r="D44" s="88">
        <v>5</v>
      </c>
      <c r="E44" s="88">
        <v>9</v>
      </c>
      <c r="F44" s="88">
        <v>4</v>
      </c>
      <c r="G44" s="88"/>
      <c r="H44" s="88">
        <v>1</v>
      </c>
      <c r="I44" s="88">
        <v>25</v>
      </c>
    </row>
    <row r="45" spans="2:9">
      <c r="B45" s="184" t="s">
        <v>67</v>
      </c>
      <c r="C45" s="88">
        <v>6</v>
      </c>
      <c r="D45" s="88">
        <v>5</v>
      </c>
      <c r="E45" s="88">
        <v>9</v>
      </c>
      <c r="F45" s="88">
        <v>4</v>
      </c>
      <c r="G45" s="88"/>
      <c r="H45" s="88">
        <v>1</v>
      </c>
      <c r="I45" s="88">
        <v>25</v>
      </c>
    </row>
    <row r="46" spans="2:9">
      <c r="B46" s="184" t="s">
        <v>68</v>
      </c>
      <c r="C46" s="88">
        <v>6</v>
      </c>
      <c r="D46" s="88">
        <v>6</v>
      </c>
      <c r="E46" s="88">
        <v>9</v>
      </c>
      <c r="F46" s="88">
        <v>4</v>
      </c>
      <c r="G46" s="88"/>
      <c r="H46" s="88">
        <v>1</v>
      </c>
      <c r="I46" s="88">
        <v>26</v>
      </c>
    </row>
    <row r="47" spans="2:9">
      <c r="B47" s="184" t="s">
        <v>69</v>
      </c>
      <c r="C47" s="88">
        <v>3</v>
      </c>
      <c r="D47" s="88">
        <v>7</v>
      </c>
      <c r="E47" s="88">
        <v>8</v>
      </c>
      <c r="F47" s="88">
        <v>5</v>
      </c>
      <c r="G47" s="88"/>
      <c r="H47" s="88">
        <v>1</v>
      </c>
      <c r="I47" s="88">
        <v>24</v>
      </c>
    </row>
    <row r="48" spans="2:9">
      <c r="B48" s="184" t="s">
        <v>70</v>
      </c>
      <c r="C48" s="88">
        <v>3</v>
      </c>
      <c r="D48" s="88">
        <v>6</v>
      </c>
      <c r="E48" s="88">
        <v>8</v>
      </c>
      <c r="F48" s="88">
        <v>5</v>
      </c>
      <c r="G48" s="88"/>
      <c r="H48" s="88">
        <v>1</v>
      </c>
      <c r="I48" s="88">
        <v>23</v>
      </c>
    </row>
    <row r="49" spans="2:9">
      <c r="B49" s="186" t="s">
        <v>77</v>
      </c>
      <c r="C49" s="92">
        <v>3</v>
      </c>
      <c r="D49" s="92">
        <v>5</v>
      </c>
      <c r="E49" s="92">
        <v>10</v>
      </c>
      <c r="F49" s="92">
        <v>4</v>
      </c>
      <c r="G49" s="92"/>
      <c r="H49" s="92">
        <v>1</v>
      </c>
      <c r="I49" s="92">
        <v>23</v>
      </c>
    </row>
    <row r="50" spans="2:9">
      <c r="B50" s="184" t="s">
        <v>78</v>
      </c>
      <c r="C50" s="88"/>
      <c r="D50" s="88"/>
      <c r="E50" s="88"/>
      <c r="F50" s="88"/>
      <c r="G50" s="88"/>
      <c r="H50" s="88"/>
      <c r="I50" s="88"/>
    </row>
    <row r="51" spans="2:9">
      <c r="B51" s="184" t="s">
        <v>79</v>
      </c>
      <c r="C51" s="88"/>
      <c r="D51" s="88"/>
      <c r="E51" s="88"/>
      <c r="F51" s="88"/>
      <c r="G51" s="88"/>
      <c r="H51" s="88"/>
      <c r="I51" s="88"/>
    </row>
    <row r="52" spans="2:9">
      <c r="B52" s="184" t="s">
        <v>80</v>
      </c>
      <c r="C52" s="88"/>
      <c r="D52" s="88"/>
      <c r="E52" s="88"/>
      <c r="F52" s="88"/>
      <c r="G52" s="88"/>
      <c r="H52" s="88"/>
      <c r="I52" s="88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G53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G50" sqref="G50"/>
    </sheetView>
  </sheetViews>
  <sheetFormatPr baseColWidth="10" defaultColWidth="11.5703125" defaultRowHeight="15"/>
  <cols>
    <col min="1" max="1" width="3" style="28" customWidth="1"/>
    <col min="2" max="2" width="16.85546875" style="112" customWidth="1"/>
    <col min="3" max="3" width="17.85546875" style="97" customWidth="1"/>
    <col min="4" max="4" width="16.140625" style="97" customWidth="1"/>
    <col min="5" max="5" width="13.85546875" style="97" customWidth="1"/>
    <col min="6" max="6" width="16.42578125" style="97" customWidth="1"/>
    <col min="7" max="7" width="16.140625" style="97" customWidth="1"/>
    <col min="8" max="16384" width="11.5703125" style="78"/>
  </cols>
  <sheetData>
    <row r="1" spans="1:7" s="9" customFormat="1" ht="21.4" customHeight="1">
      <c r="A1" s="28"/>
      <c r="B1" s="1063" t="s">
        <v>197</v>
      </c>
      <c r="C1" s="1063"/>
      <c r="D1" s="1063"/>
      <c r="E1" s="1063"/>
      <c r="F1" s="1063"/>
      <c r="G1" s="1063"/>
    </row>
    <row r="2" spans="1:7" s="9" customFormat="1" ht="17.850000000000001" customHeight="1">
      <c r="A2" s="28"/>
      <c r="B2" s="1069" t="s">
        <v>163</v>
      </c>
      <c r="C2" s="1069"/>
      <c r="D2" s="1069"/>
      <c r="E2" s="1069"/>
      <c r="F2" s="1069"/>
      <c r="G2" s="1069"/>
    </row>
    <row r="3" spans="1:7" ht="20.100000000000001" customHeight="1">
      <c r="B3" s="1065" t="s">
        <v>616</v>
      </c>
      <c r="C3" s="1067" t="s">
        <v>12</v>
      </c>
      <c r="D3" s="556" t="s">
        <v>234</v>
      </c>
      <c r="E3" s="556"/>
      <c r="F3" s="556" t="s">
        <v>235</v>
      </c>
      <c r="G3" s="556"/>
    </row>
    <row r="4" spans="1:7" ht="23.25" customHeight="1">
      <c r="B4" s="1066"/>
      <c r="C4" s="1068"/>
      <c r="D4" s="557" t="s">
        <v>11</v>
      </c>
      <c r="E4" s="557" t="s">
        <v>192</v>
      </c>
      <c r="F4" s="557" t="s">
        <v>11</v>
      </c>
      <c r="G4" s="557" t="s">
        <v>192</v>
      </c>
    </row>
    <row r="5" spans="1:7">
      <c r="B5" s="32">
        <v>2009</v>
      </c>
      <c r="C5" s="81">
        <v>1498140</v>
      </c>
      <c r="D5" s="101">
        <v>-7307</v>
      </c>
      <c r="E5" s="102">
        <v>-4.8537079020384288E-3</v>
      </c>
      <c r="F5" s="101">
        <v>-101952</v>
      </c>
      <c r="G5" s="102">
        <v>-6.3716336310662092E-2</v>
      </c>
    </row>
    <row r="6" spans="1:7" ht="17.850000000000001" customHeight="1">
      <c r="B6" s="29">
        <v>2010</v>
      </c>
      <c r="C6" s="81">
        <v>1469466</v>
      </c>
      <c r="D6" s="101">
        <v>-4383</v>
      </c>
      <c r="E6" s="102">
        <v>-2.9738460317169091E-3</v>
      </c>
      <c r="F6" s="101">
        <v>-28674</v>
      </c>
      <c r="G6" s="102">
        <v>-1.9139733269253889E-2</v>
      </c>
    </row>
    <row r="7" spans="1:7" ht="17.25" customHeight="1">
      <c r="B7" s="29">
        <v>2011</v>
      </c>
      <c r="C7" s="81">
        <v>1443655</v>
      </c>
      <c r="D7" s="101">
        <v>-5365</v>
      </c>
      <c r="E7" s="102">
        <v>-3.7025023809195146E-3</v>
      </c>
      <c r="F7" s="101">
        <v>-25811</v>
      </c>
      <c r="G7" s="102">
        <v>-1.7564884114365409E-2</v>
      </c>
    </row>
    <row r="8" spans="1:7">
      <c r="B8" s="29">
        <v>2012</v>
      </c>
      <c r="C8" s="81">
        <v>1412165</v>
      </c>
      <c r="D8" s="101">
        <v>1325</v>
      </c>
      <c r="E8" s="102">
        <v>9.3915681438017096E-4</v>
      </c>
      <c r="F8" s="101">
        <v>-31490</v>
      </c>
      <c r="G8" s="102">
        <v>-2.1812690705189208E-2</v>
      </c>
    </row>
    <row r="9" spans="1:7">
      <c r="B9" s="29">
        <v>2013</v>
      </c>
      <c r="C9" s="81">
        <v>1392432</v>
      </c>
      <c r="D9" s="101">
        <v>-7198</v>
      </c>
      <c r="E9" s="102">
        <v>-5.1427877367590247E-3</v>
      </c>
      <c r="F9" s="101">
        <v>-19733</v>
      </c>
      <c r="G9" s="102">
        <v>-1.397357957462475E-2</v>
      </c>
    </row>
    <row r="10" spans="1:7">
      <c r="B10" s="29">
        <v>2014</v>
      </c>
      <c r="C10" s="81">
        <v>1422233</v>
      </c>
      <c r="D10" s="101">
        <v>-9041</v>
      </c>
      <c r="E10" s="102">
        <v>-6.3167499724021692E-3</v>
      </c>
      <c r="F10" s="101">
        <v>29801</v>
      </c>
      <c r="G10" s="102">
        <v>2.1402122329851725E-2</v>
      </c>
    </row>
    <row r="11" spans="1:7">
      <c r="B11" s="29">
        <v>2015</v>
      </c>
      <c r="C11" s="81">
        <v>1461270</v>
      </c>
      <c r="D11" s="101">
        <v>-2884</v>
      </c>
      <c r="E11" s="102">
        <v>-1.9697381559590221E-3</v>
      </c>
      <c r="F11" s="101">
        <v>39037</v>
      </c>
      <c r="G11" s="102">
        <v>2.7447682623030101E-2</v>
      </c>
    </row>
    <row r="12" spans="1:7">
      <c r="B12" s="29">
        <v>2016</v>
      </c>
      <c r="C12" s="81">
        <v>1476208</v>
      </c>
      <c r="D12" s="101">
        <v>-2721</v>
      </c>
      <c r="E12" s="102">
        <v>-1.8398449147998264E-3</v>
      </c>
      <c r="F12" s="101">
        <v>14938</v>
      </c>
      <c r="G12" s="102">
        <v>1.0222614574993072E-2</v>
      </c>
    </row>
    <row r="13" spans="1:7">
      <c r="B13" s="29">
        <v>2017</v>
      </c>
      <c r="C13" s="81">
        <v>1496519</v>
      </c>
      <c r="D13" s="101">
        <v>12258</v>
      </c>
      <c r="E13" s="102">
        <v>8.2586553173600308E-3</v>
      </c>
      <c r="F13" s="101">
        <v>20311</v>
      </c>
      <c r="G13" s="102">
        <v>1.3758901184656835E-2</v>
      </c>
    </row>
    <row r="14" spans="1:7">
      <c r="B14" s="83">
        <v>2018</v>
      </c>
      <c r="C14" s="104"/>
      <c r="D14" s="946"/>
      <c r="E14" s="947"/>
      <c r="F14" s="946"/>
      <c r="G14" s="948"/>
    </row>
    <row r="15" spans="1:7">
      <c r="B15" s="184" t="s">
        <v>9</v>
      </c>
      <c r="C15" s="88">
        <v>1470190</v>
      </c>
      <c r="D15" s="105">
        <v>-11100</v>
      </c>
      <c r="E15" s="106">
        <v>-7.4934685308075677E-3</v>
      </c>
      <c r="F15" s="105">
        <v>9258</v>
      </c>
      <c r="G15" s="106">
        <v>6.3370505950994804E-3</v>
      </c>
    </row>
    <row r="16" spans="1:7">
      <c r="B16" s="184" t="s">
        <v>10</v>
      </c>
      <c r="C16" s="88">
        <v>1478366</v>
      </c>
      <c r="D16" s="105">
        <v>8176</v>
      </c>
      <c r="E16" s="106">
        <v>5.5611859691604426E-3</v>
      </c>
      <c r="F16" s="105">
        <v>7771</v>
      </c>
      <c r="G16" s="106">
        <v>5.2842556924237449E-3</v>
      </c>
    </row>
    <row r="17" spans="2:7">
      <c r="B17" s="185" t="s">
        <v>65</v>
      </c>
      <c r="C17" s="90">
        <v>1497138</v>
      </c>
      <c r="D17" s="107">
        <v>18772</v>
      </c>
      <c r="E17" s="108">
        <v>1.2697802844491735E-2</v>
      </c>
      <c r="F17" s="107">
        <v>15774</v>
      </c>
      <c r="G17" s="108">
        <v>1.0648294409746795E-2</v>
      </c>
    </row>
    <row r="18" spans="2:7">
      <c r="B18" s="184" t="s">
        <v>66</v>
      </c>
      <c r="C18" s="88">
        <v>1505348</v>
      </c>
      <c r="D18" s="105">
        <v>8210</v>
      </c>
      <c r="E18" s="106">
        <v>5.4837964168967801E-3</v>
      </c>
      <c r="F18" s="105">
        <v>2720</v>
      </c>
      <c r="G18" s="106">
        <v>1.810161929632681E-3</v>
      </c>
    </row>
    <row r="19" spans="2:7">
      <c r="B19" s="184" t="s">
        <v>67</v>
      </c>
      <c r="C19" s="88">
        <v>1513057</v>
      </c>
      <c r="D19" s="105">
        <v>7709</v>
      </c>
      <c r="E19" s="106">
        <v>5.1210749939549771E-3</v>
      </c>
      <c r="F19" s="105">
        <v>7302</v>
      </c>
      <c r="G19" s="106">
        <v>4.8493944898073682E-3</v>
      </c>
    </row>
    <row r="20" spans="2:7">
      <c r="B20" s="184" t="s">
        <v>68</v>
      </c>
      <c r="C20" s="88">
        <v>1525067</v>
      </c>
      <c r="D20" s="105">
        <v>12010</v>
      </c>
      <c r="E20" s="106">
        <v>7.937572741806731E-3</v>
      </c>
      <c r="F20" s="105">
        <v>19063</v>
      </c>
      <c r="G20" s="106">
        <v>1.2658000908364109E-2</v>
      </c>
    </row>
    <row r="21" spans="2:7">
      <c r="B21" s="184" t="s">
        <v>69</v>
      </c>
      <c r="C21" s="88">
        <v>1509786</v>
      </c>
      <c r="D21" s="105">
        <v>-15281</v>
      </c>
      <c r="E21" s="106">
        <v>-1.0019887650837611E-2</v>
      </c>
      <c r="F21" s="105">
        <v>7113</v>
      </c>
      <c r="G21" s="106">
        <v>4.7335647875486053E-3</v>
      </c>
    </row>
    <row r="22" spans="2:7">
      <c r="B22" s="184" t="s">
        <v>70</v>
      </c>
      <c r="C22" s="88">
        <v>1490260</v>
      </c>
      <c r="D22" s="105">
        <v>-19526</v>
      </c>
      <c r="E22" s="106">
        <v>-1.2932958710704656E-2</v>
      </c>
      <c r="F22" s="105">
        <v>5999</v>
      </c>
      <c r="G22" s="106">
        <v>4.0417419847318392E-3</v>
      </c>
    </row>
    <row r="23" spans="2:7">
      <c r="B23" s="186" t="s">
        <v>77</v>
      </c>
      <c r="C23" s="92">
        <v>1504189</v>
      </c>
      <c r="D23" s="109">
        <v>13929</v>
      </c>
      <c r="E23" s="110">
        <v>9.3466911814046316E-3</v>
      </c>
      <c r="F23" s="109">
        <v>7670</v>
      </c>
      <c r="G23" s="110">
        <v>5.1252272774351404E-3</v>
      </c>
    </row>
    <row r="24" spans="2:7">
      <c r="B24" s="184" t="s">
        <v>78</v>
      </c>
      <c r="C24" s="88">
        <v>1493233</v>
      </c>
      <c r="D24" s="105">
        <v>-10956</v>
      </c>
      <c r="E24" s="106">
        <v>-7.2836591678306917E-3</v>
      </c>
      <c r="F24" s="105">
        <v>6170</v>
      </c>
      <c r="G24" s="106">
        <v>4.1491180938535432E-3</v>
      </c>
    </row>
    <row r="25" spans="2:7">
      <c r="B25" s="184" t="s">
        <v>79</v>
      </c>
      <c r="C25" s="88">
        <v>1493553</v>
      </c>
      <c r="D25" s="105">
        <v>320</v>
      </c>
      <c r="E25" s="106">
        <v>2.1430011257450587E-4</v>
      </c>
      <c r="F25" s="105">
        <v>6530</v>
      </c>
      <c r="G25" s="106">
        <v>4.3913241422628424E-3</v>
      </c>
    </row>
    <row r="26" spans="2:7">
      <c r="B26" s="184" t="s">
        <v>80</v>
      </c>
      <c r="C26" s="88">
        <v>1490179</v>
      </c>
      <c r="D26" s="105">
        <v>-3374</v>
      </c>
      <c r="E26" s="106">
        <v>-2.2590426988530199E-3</v>
      </c>
      <c r="F26" s="105">
        <v>8889</v>
      </c>
      <c r="G26" s="106">
        <v>6.0008506099413772E-3</v>
      </c>
    </row>
    <row r="27" spans="2:7">
      <c r="B27" s="93">
        <v>2019</v>
      </c>
      <c r="C27" s="111"/>
      <c r="D27" s="949"/>
      <c r="E27" s="947"/>
      <c r="F27" s="949"/>
      <c r="G27" s="947"/>
    </row>
    <row r="28" spans="2:7">
      <c r="B28" s="184" t="s">
        <v>9</v>
      </c>
      <c r="C28" s="88">
        <v>1480331</v>
      </c>
      <c r="D28" s="105">
        <v>-9848</v>
      </c>
      <c r="E28" s="106">
        <v>-6.6086020538471679E-3</v>
      </c>
      <c r="F28" s="105">
        <v>10141</v>
      </c>
      <c r="G28" s="106">
        <v>6.8977479101339778E-3</v>
      </c>
    </row>
    <row r="29" spans="2:7">
      <c r="B29" s="184" t="s">
        <v>10</v>
      </c>
      <c r="C29" s="88">
        <v>1490703</v>
      </c>
      <c r="D29" s="105">
        <v>10372</v>
      </c>
      <c r="E29" s="106">
        <v>7.0065411046582593E-3</v>
      </c>
      <c r="F29" s="105">
        <v>12337</v>
      </c>
      <c r="G29" s="106">
        <v>8.3450241685754101E-3</v>
      </c>
    </row>
    <row r="30" spans="2:7">
      <c r="B30" s="185" t="s">
        <v>65</v>
      </c>
      <c r="C30" s="90">
        <v>1509854</v>
      </c>
      <c r="D30" s="107">
        <v>19151</v>
      </c>
      <c r="E30" s="108">
        <v>1.2846958783875762E-2</v>
      </c>
      <c r="F30" s="107">
        <v>12716</v>
      </c>
      <c r="G30" s="108">
        <v>8.4935390057563342E-3</v>
      </c>
    </row>
    <row r="31" spans="2:7">
      <c r="B31" s="184" t="s">
        <v>66</v>
      </c>
      <c r="C31" s="88">
        <v>1515721</v>
      </c>
      <c r="D31" s="105">
        <v>5867</v>
      </c>
      <c r="E31" s="106">
        <v>3.8858061772859553E-3</v>
      </c>
      <c r="F31" s="105">
        <v>10373</v>
      </c>
      <c r="G31" s="106">
        <v>6.8907654575554034E-3</v>
      </c>
    </row>
    <row r="32" spans="2:7">
      <c r="B32" s="184" t="s">
        <v>67</v>
      </c>
      <c r="C32" s="88">
        <v>1522092</v>
      </c>
      <c r="D32" s="105">
        <v>6371</v>
      </c>
      <c r="E32" s="106">
        <v>4.2032801551208365E-3</v>
      </c>
      <c r="F32" s="105">
        <v>9035</v>
      </c>
      <c r="G32" s="106">
        <v>5.971354681284291E-3</v>
      </c>
    </row>
    <row r="33" spans="2:7">
      <c r="B33" s="184" t="s">
        <v>68</v>
      </c>
      <c r="C33" s="88">
        <v>1530190</v>
      </c>
      <c r="D33" s="105">
        <v>8098</v>
      </c>
      <c r="E33" s="106">
        <v>5.3203091534546054E-3</v>
      </c>
      <c r="F33" s="105">
        <v>5123</v>
      </c>
      <c r="G33" s="106">
        <v>3.3591966779165094E-3</v>
      </c>
    </row>
    <row r="34" spans="2:7">
      <c r="B34" s="184" t="s">
        <v>69</v>
      </c>
      <c r="C34" s="88">
        <v>1514548</v>
      </c>
      <c r="D34" s="105">
        <v>-15642</v>
      </c>
      <c r="E34" s="106">
        <v>-1.0222259980786741E-2</v>
      </c>
      <c r="F34" s="105">
        <v>4762</v>
      </c>
      <c r="G34" s="106">
        <v>3.1540893875026121E-3</v>
      </c>
    </row>
    <row r="35" spans="2:7">
      <c r="B35" s="184" t="s">
        <v>70</v>
      </c>
      <c r="C35" s="88">
        <v>1504788</v>
      </c>
      <c r="D35" s="105">
        <v>-9760</v>
      </c>
      <c r="E35" s="106">
        <v>-6.4441668405359476E-3</v>
      </c>
      <c r="F35" s="105">
        <v>14528</v>
      </c>
      <c r="G35" s="106">
        <v>9.7486344664690083E-3</v>
      </c>
    </row>
    <row r="36" spans="2:7">
      <c r="B36" s="186" t="s">
        <v>77</v>
      </c>
      <c r="C36" s="92">
        <v>1497301</v>
      </c>
      <c r="D36" s="109">
        <v>-7487</v>
      </c>
      <c r="E36" s="110">
        <v>-4.9754516915339053E-3</v>
      </c>
      <c r="F36" s="109">
        <v>-6888</v>
      </c>
      <c r="G36" s="110">
        <v>-4.579211787880344E-3</v>
      </c>
    </row>
    <row r="37" spans="2:7">
      <c r="B37" s="184" t="s">
        <v>78</v>
      </c>
      <c r="C37" s="88">
        <v>1494843</v>
      </c>
      <c r="D37" s="105">
        <v>-2458</v>
      </c>
      <c r="E37" s="106">
        <v>-1.6416204891334107E-3</v>
      </c>
      <c r="F37" s="105">
        <v>1610</v>
      </c>
      <c r="G37" s="106">
        <v>1.0781974413904827E-3</v>
      </c>
    </row>
    <row r="38" spans="2:7">
      <c r="B38" s="184" t="s">
        <v>79</v>
      </c>
      <c r="C38" s="88">
        <v>1503002</v>
      </c>
      <c r="D38" s="105">
        <v>8159</v>
      </c>
      <c r="E38" s="106">
        <v>5.4580982752034934E-3</v>
      </c>
      <c r="F38" s="105">
        <v>9449</v>
      </c>
      <c r="G38" s="106">
        <v>6.3265247366515176E-3</v>
      </c>
    </row>
    <row r="39" spans="2:7">
      <c r="B39" s="184" t="s">
        <v>80</v>
      </c>
      <c r="C39" s="88">
        <v>1489561</v>
      </c>
      <c r="D39" s="105">
        <v>-13441</v>
      </c>
      <c r="E39" s="106">
        <v>-8.9427692045652707E-3</v>
      </c>
      <c r="F39" s="105">
        <v>-618</v>
      </c>
      <c r="G39" s="106">
        <v>-4.1471527917114059E-4</v>
      </c>
    </row>
    <row r="40" spans="2:7">
      <c r="B40" s="93">
        <v>2020</v>
      </c>
      <c r="C40" s="111"/>
      <c r="D40" s="949"/>
      <c r="E40" s="947"/>
      <c r="F40" s="949"/>
      <c r="G40" s="947"/>
    </row>
    <row r="41" spans="2:7">
      <c r="B41" s="184" t="s">
        <v>9</v>
      </c>
      <c r="C41" s="88">
        <v>1476814</v>
      </c>
      <c r="D41" s="105">
        <v>-12747</v>
      </c>
      <c r="E41" s="106">
        <v>-8.5575548769066812E-3</v>
      </c>
      <c r="F41" s="105">
        <v>-3517</v>
      </c>
      <c r="G41" s="106">
        <v>-2.3758200024184273E-3</v>
      </c>
    </row>
    <row r="42" spans="2:7">
      <c r="B42" s="184" t="s">
        <v>10</v>
      </c>
      <c r="C42" s="88">
        <v>1489733</v>
      </c>
      <c r="D42" s="105">
        <v>12919</v>
      </c>
      <c r="E42" s="106">
        <v>8.7478856511382652E-3</v>
      </c>
      <c r="F42" s="105">
        <v>-970</v>
      </c>
      <c r="G42" s="106">
        <v>-6.5069970342856998E-4</v>
      </c>
    </row>
    <row r="43" spans="2:7">
      <c r="B43" s="185" t="s">
        <v>65</v>
      </c>
      <c r="C43" s="90">
        <v>1367906</v>
      </c>
      <c r="D43" s="107">
        <v>-121827</v>
      </c>
      <c r="E43" s="108">
        <v>-8.1777741380502422E-2</v>
      </c>
      <c r="F43" s="107">
        <v>-141948</v>
      </c>
      <c r="G43" s="108">
        <v>-9.4014388146138606E-2</v>
      </c>
    </row>
    <row r="44" spans="2:7">
      <c r="B44" s="184" t="s">
        <v>66</v>
      </c>
      <c r="C44" s="88">
        <v>1355976</v>
      </c>
      <c r="D44" s="105">
        <v>-11930</v>
      </c>
      <c r="E44" s="106">
        <v>-8.7213595086211848E-3</v>
      </c>
      <c r="F44" s="105">
        <v>-159745</v>
      </c>
      <c r="G44" s="106">
        <v>-0.10539208733005612</v>
      </c>
    </row>
    <row r="45" spans="2:7">
      <c r="B45" s="184" t="s">
        <v>67</v>
      </c>
      <c r="C45" s="88">
        <v>1381819</v>
      </c>
      <c r="D45" s="105">
        <v>25843</v>
      </c>
      <c r="E45" s="106">
        <v>-8.7213595086211848E-3</v>
      </c>
      <c r="F45" s="105">
        <v>-140273</v>
      </c>
      <c r="G45" s="106">
        <v>-9.2158029869416569E-2</v>
      </c>
    </row>
    <row r="46" spans="2:7">
      <c r="B46" s="184" t="s">
        <v>68</v>
      </c>
      <c r="C46" s="88">
        <v>1398097</v>
      </c>
      <c r="D46" s="105">
        <v>16278</v>
      </c>
      <c r="E46" s="106">
        <v>1.1780124603873565E-2</v>
      </c>
      <c r="F46" s="105">
        <v>-132093</v>
      </c>
      <c r="G46" s="106">
        <v>-8.6324574072500826E-2</v>
      </c>
    </row>
    <row r="47" spans="2:7">
      <c r="B47" s="184" t="s">
        <v>69</v>
      </c>
      <c r="C47" s="88">
        <v>1412734</v>
      </c>
      <c r="D47" s="105">
        <v>14637</v>
      </c>
      <c r="E47" s="106">
        <v>1.046923067569705E-2</v>
      </c>
      <c r="F47" s="105">
        <v>-101814</v>
      </c>
      <c r="G47" s="106">
        <v>-6.7224016670320075E-2</v>
      </c>
    </row>
    <row r="48" spans="2:7">
      <c r="B48" s="184" t="s">
        <v>70</v>
      </c>
      <c r="C48" s="88">
        <v>1404337</v>
      </c>
      <c r="D48" s="105">
        <v>-8397</v>
      </c>
      <c r="E48" s="106">
        <v>-5.9437940900409769E-3</v>
      </c>
      <c r="F48" s="105">
        <v>-100451</v>
      </c>
      <c r="G48" s="106">
        <v>-6.6754253755346271E-2</v>
      </c>
    </row>
    <row r="49" spans="2:7">
      <c r="B49" s="186" t="s">
        <v>77</v>
      </c>
      <c r="C49" s="92">
        <v>1405741</v>
      </c>
      <c r="D49" s="109">
        <v>1404</v>
      </c>
      <c r="E49" s="110">
        <v>1E-3</v>
      </c>
      <c r="F49" s="109">
        <v>-91560</v>
      </c>
      <c r="G49" s="110">
        <v>-6.1199999999999997E-2</v>
      </c>
    </row>
    <row r="50" spans="2:7">
      <c r="B50" s="184" t="s">
        <v>78</v>
      </c>
      <c r="C50" s="88"/>
      <c r="D50" s="105"/>
      <c r="E50" s="106"/>
      <c r="F50" s="105"/>
      <c r="G50" s="106"/>
    </row>
    <row r="51" spans="2:7">
      <c r="B51" s="184" t="s">
        <v>79</v>
      </c>
      <c r="C51" s="88"/>
      <c r="D51" s="105"/>
      <c r="E51" s="106"/>
      <c r="F51" s="105"/>
      <c r="G51" s="106"/>
    </row>
    <row r="52" spans="2:7">
      <c r="B52" s="184" t="s">
        <v>80</v>
      </c>
      <c r="C52" s="88"/>
      <c r="D52" s="105"/>
      <c r="E52" s="106"/>
      <c r="F52" s="105"/>
      <c r="G52" s="106"/>
    </row>
    <row r="53" spans="2:7">
      <c r="B53" s="1061" t="s">
        <v>274</v>
      </c>
      <c r="C53" s="1070"/>
      <c r="D53" s="1070"/>
      <c r="E53" s="1070"/>
      <c r="F53" s="1070"/>
      <c r="G53" s="1070"/>
    </row>
  </sheetData>
  <mergeCells count="5">
    <mergeCell ref="B3:B4"/>
    <mergeCell ref="C3:C4"/>
    <mergeCell ref="B1:G1"/>
    <mergeCell ref="B2:G2"/>
    <mergeCell ref="B53:G53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I1209"/>
  <sheetViews>
    <sheetView showGridLines="0" showRowColHeaders="0" zoomScaleNormal="100" workbookViewId="0">
      <pane ySplit="4" topLeftCell="A17" activePane="bottomLeft" state="frozen"/>
      <selection pane="bottomLeft" activeCell="C39" sqref="C39:G40"/>
    </sheetView>
  </sheetViews>
  <sheetFormatPr baseColWidth="10" defaultColWidth="11.42578125" defaultRowHeight="12.75"/>
  <cols>
    <col min="1" max="1" width="3" style="28" customWidth="1"/>
    <col min="2" max="2" width="19.7109375" style="34" customWidth="1"/>
    <col min="3" max="3" width="15" style="113" customWidth="1"/>
    <col min="4" max="4" width="13.85546875" style="34" customWidth="1"/>
    <col min="5" max="5" width="13.140625" style="114" customWidth="1"/>
    <col min="6" max="6" width="15.42578125" style="34" customWidth="1"/>
    <col min="7" max="7" width="15.5703125" style="34" customWidth="1"/>
    <col min="8" max="8" width="11.42578125" style="115" customWidth="1"/>
    <col min="9" max="16384" width="11.42578125" style="34"/>
  </cols>
  <sheetData>
    <row r="1" spans="1:9" s="116" customFormat="1" ht="22.5" customHeight="1">
      <c r="A1" s="28"/>
      <c r="B1" s="499" t="s">
        <v>637</v>
      </c>
      <c r="C1" s="499"/>
      <c r="D1" s="500"/>
      <c r="E1" s="500"/>
      <c r="F1" s="500"/>
      <c r="G1" s="500"/>
      <c r="H1" s="117"/>
    </row>
    <row r="2" spans="1:9" s="116" customFormat="1" ht="6.95" customHeight="1">
      <c r="A2" s="28"/>
      <c r="B2" s="118"/>
      <c r="C2" s="118"/>
      <c r="D2" s="118"/>
      <c r="E2" s="118"/>
      <c r="F2" s="118"/>
      <c r="G2" s="118"/>
      <c r="H2" s="117"/>
    </row>
    <row r="3" spans="1:9" s="113" customFormat="1" ht="39.200000000000003" customHeight="1">
      <c r="A3" s="28"/>
      <c r="B3" s="558" t="s">
        <v>53</v>
      </c>
      <c r="C3" s="127" t="s">
        <v>54</v>
      </c>
      <c r="D3" s="127" t="s">
        <v>55</v>
      </c>
      <c r="E3" s="128" t="s">
        <v>56</v>
      </c>
      <c r="F3" s="127" t="s">
        <v>284</v>
      </c>
      <c r="G3" s="129" t="s">
        <v>148</v>
      </c>
      <c r="H3" s="119"/>
    </row>
    <row r="4" spans="1:9" ht="14.25" hidden="1" customHeight="1">
      <c r="A4" s="46"/>
      <c r="B4" s="130"/>
      <c r="C4" s="131"/>
      <c r="D4" s="132"/>
      <c r="E4" s="133"/>
      <c r="F4" s="134"/>
      <c r="G4" s="135"/>
    </row>
    <row r="5" spans="1:9" s="113" customFormat="1" ht="29.45" customHeight="1">
      <c r="A5" s="28"/>
      <c r="B5" s="136">
        <v>44104</v>
      </c>
      <c r="C5" s="851">
        <v>18843729</v>
      </c>
      <c r="D5" s="138"/>
      <c r="E5" s="138"/>
      <c r="F5" s="139"/>
      <c r="G5" s="140"/>
      <c r="H5" s="120"/>
    </row>
    <row r="6" spans="1:9" ht="29.45" customHeight="1">
      <c r="B6" s="136">
        <v>44105</v>
      </c>
      <c r="C6" s="851">
        <v>18974379</v>
      </c>
      <c r="D6" s="137">
        <v>278984</v>
      </c>
      <c r="E6" s="137">
        <v>141434</v>
      </c>
      <c r="F6" s="137">
        <v>137550</v>
      </c>
      <c r="G6" s="141">
        <v>137550</v>
      </c>
      <c r="H6" s="120"/>
    </row>
    <row r="7" spans="1:9" ht="29.45" customHeight="1">
      <c r="B7" s="136">
        <v>44106</v>
      </c>
      <c r="C7" s="851">
        <v>18911612</v>
      </c>
      <c r="D7" s="137">
        <v>94899</v>
      </c>
      <c r="E7" s="137">
        <v>160574</v>
      </c>
      <c r="F7" s="137">
        <v>-65675</v>
      </c>
      <c r="G7" s="141">
        <v>71875</v>
      </c>
      <c r="H7" s="120"/>
    </row>
    <row r="8" spans="1:9" ht="29.45" customHeight="1">
      <c r="B8" s="136">
        <v>44109</v>
      </c>
      <c r="C8" s="851">
        <v>18942630</v>
      </c>
      <c r="D8" s="137">
        <v>204885</v>
      </c>
      <c r="E8" s="137">
        <v>170009</v>
      </c>
      <c r="F8" s="137">
        <v>34876</v>
      </c>
      <c r="G8" s="141">
        <v>106751</v>
      </c>
      <c r="H8" s="120"/>
      <c r="I8" s="924"/>
    </row>
    <row r="9" spans="1:9" ht="29.45" customHeight="1">
      <c r="B9" s="136">
        <v>44110</v>
      </c>
      <c r="C9" s="851">
        <v>18954337</v>
      </c>
      <c r="D9" s="137">
        <v>87496</v>
      </c>
      <c r="E9" s="137">
        <v>73179</v>
      </c>
      <c r="F9" s="137">
        <v>14317</v>
      </c>
      <c r="G9" s="141">
        <v>121068</v>
      </c>
      <c r="H9" s="120"/>
    </row>
    <row r="10" spans="1:9" ht="29.45" customHeight="1">
      <c r="B10" s="136">
        <v>44111</v>
      </c>
      <c r="C10" s="851">
        <v>18966931</v>
      </c>
      <c r="D10" s="137">
        <v>71473</v>
      </c>
      <c r="E10" s="137">
        <v>57266</v>
      </c>
      <c r="F10" s="137">
        <v>14207</v>
      </c>
      <c r="G10" s="141">
        <v>135275</v>
      </c>
      <c r="H10" s="120"/>
    </row>
    <row r="11" spans="1:9" ht="29.45" customHeight="1">
      <c r="B11" s="136">
        <v>44112</v>
      </c>
      <c r="C11" s="851">
        <v>18967914</v>
      </c>
      <c r="D11" s="137">
        <v>47087</v>
      </c>
      <c r="E11" s="137">
        <v>45820</v>
      </c>
      <c r="F11" s="137">
        <v>1267</v>
      </c>
      <c r="G11" s="141">
        <v>136542</v>
      </c>
      <c r="H11" s="120"/>
    </row>
    <row r="12" spans="1:9" ht="29.45" customHeight="1">
      <c r="B12" s="136">
        <v>44113</v>
      </c>
      <c r="C12" s="851">
        <v>18950789</v>
      </c>
      <c r="D12" s="137">
        <v>42003</v>
      </c>
      <c r="E12" s="137">
        <v>60543</v>
      </c>
      <c r="F12" s="137">
        <v>-18540</v>
      </c>
      <c r="G12" s="141">
        <v>118002</v>
      </c>
      <c r="H12" s="120"/>
    </row>
    <row r="13" spans="1:9" ht="29.45" customHeight="1">
      <c r="B13" s="136">
        <v>44117</v>
      </c>
      <c r="C13" s="851">
        <v>18989620</v>
      </c>
      <c r="D13" s="137">
        <v>221335</v>
      </c>
      <c r="E13" s="137">
        <v>181433</v>
      </c>
      <c r="F13" s="137">
        <v>39902</v>
      </c>
      <c r="G13" s="141">
        <v>157904</v>
      </c>
      <c r="H13" s="120"/>
    </row>
    <row r="14" spans="1:9" ht="29.45" customHeight="1">
      <c r="B14" s="136">
        <v>44118</v>
      </c>
      <c r="C14" s="851">
        <v>18996397</v>
      </c>
      <c r="D14" s="137">
        <v>79100</v>
      </c>
      <c r="E14" s="137">
        <v>74176</v>
      </c>
      <c r="F14" s="137">
        <v>4924</v>
      </c>
      <c r="G14" s="141">
        <v>162828</v>
      </c>
      <c r="H14" s="120"/>
    </row>
    <row r="15" spans="1:9" ht="29.45" customHeight="1">
      <c r="B15" s="136">
        <v>44119</v>
      </c>
      <c r="C15" s="851">
        <v>19005328</v>
      </c>
      <c r="D15" s="137">
        <v>76622</v>
      </c>
      <c r="E15" s="137">
        <v>66554</v>
      </c>
      <c r="F15" s="137">
        <v>10068</v>
      </c>
      <c r="G15" s="141">
        <v>172896</v>
      </c>
      <c r="H15" s="120"/>
    </row>
    <row r="16" spans="1:9" ht="29.45" customHeight="1">
      <c r="B16" s="136">
        <v>44120</v>
      </c>
      <c r="C16" s="851">
        <v>18986888</v>
      </c>
      <c r="D16" s="137">
        <v>73752</v>
      </c>
      <c r="E16" s="137">
        <v>93299</v>
      </c>
      <c r="F16" s="137">
        <v>-19547</v>
      </c>
      <c r="G16" s="141">
        <v>153349</v>
      </c>
      <c r="H16" s="120"/>
    </row>
    <row r="17" spans="1:8" ht="29.45" customHeight="1">
      <c r="B17" s="136">
        <v>44123</v>
      </c>
      <c r="C17" s="851">
        <v>19010754</v>
      </c>
      <c r="D17" s="137">
        <v>161560</v>
      </c>
      <c r="E17" s="137">
        <v>136516</v>
      </c>
      <c r="F17" s="137">
        <v>25044</v>
      </c>
      <c r="G17" s="141">
        <v>178393</v>
      </c>
      <c r="H17" s="120"/>
    </row>
    <row r="18" spans="1:8" ht="29.45" customHeight="1">
      <c r="B18" s="136">
        <v>44124</v>
      </c>
      <c r="C18" s="851">
        <v>19010133</v>
      </c>
      <c r="D18" s="137">
        <v>66571</v>
      </c>
      <c r="E18" s="137">
        <v>68252</v>
      </c>
      <c r="F18" s="137">
        <v>-1681</v>
      </c>
      <c r="G18" s="141">
        <v>176712</v>
      </c>
      <c r="H18" s="120"/>
    </row>
    <row r="19" spans="1:8" ht="29.45" customHeight="1">
      <c r="B19" s="136">
        <v>44125</v>
      </c>
      <c r="C19" s="851">
        <v>19014454</v>
      </c>
      <c r="D19" s="137">
        <v>59665</v>
      </c>
      <c r="E19" s="137">
        <v>56821</v>
      </c>
      <c r="F19" s="137">
        <v>2844</v>
      </c>
      <c r="G19" s="141">
        <v>179556</v>
      </c>
      <c r="H19" s="120"/>
    </row>
    <row r="20" spans="1:8" ht="29.45" customHeight="1">
      <c r="B20" s="136">
        <v>44126</v>
      </c>
      <c r="C20" s="851">
        <v>19016833</v>
      </c>
      <c r="D20" s="137">
        <v>51115</v>
      </c>
      <c r="E20" s="137">
        <v>49793</v>
      </c>
      <c r="F20" s="137">
        <v>1322</v>
      </c>
      <c r="G20" s="141">
        <v>180878</v>
      </c>
      <c r="H20" s="120"/>
    </row>
    <row r="21" spans="1:8" ht="29.45" customHeight="1">
      <c r="B21" s="136">
        <v>44127</v>
      </c>
      <c r="C21" s="851">
        <v>19000768</v>
      </c>
      <c r="D21" s="137">
        <v>51347</v>
      </c>
      <c r="E21" s="137">
        <v>67936</v>
      </c>
      <c r="F21" s="137">
        <v>-16589</v>
      </c>
      <c r="G21" s="141">
        <v>164289</v>
      </c>
      <c r="H21" s="120"/>
    </row>
    <row r="22" spans="1:8" ht="29.45" customHeight="1">
      <c r="B22" s="136">
        <v>44130</v>
      </c>
      <c r="C22" s="851">
        <v>19023053</v>
      </c>
      <c r="D22" s="137">
        <v>148828</v>
      </c>
      <c r="E22" s="137">
        <v>124223</v>
      </c>
      <c r="F22" s="137">
        <v>24605</v>
      </c>
      <c r="G22" s="141">
        <v>188894</v>
      </c>
      <c r="H22" s="120"/>
    </row>
    <row r="23" spans="1:8" ht="29.45" customHeight="1">
      <c r="B23" s="136">
        <v>44131</v>
      </c>
      <c r="C23" s="851">
        <v>19025783</v>
      </c>
      <c r="D23" s="137">
        <v>65514</v>
      </c>
      <c r="E23" s="137">
        <v>61389</v>
      </c>
      <c r="F23" s="137">
        <v>4125</v>
      </c>
      <c r="G23" s="141">
        <v>193019</v>
      </c>
      <c r="H23" s="120"/>
    </row>
    <row r="24" spans="1:8" ht="29.45" customHeight="1">
      <c r="B24" s="136">
        <v>44132</v>
      </c>
      <c r="C24" s="851">
        <v>19030903</v>
      </c>
      <c r="D24" s="137">
        <v>54497</v>
      </c>
      <c r="E24" s="137">
        <v>48368</v>
      </c>
      <c r="F24" s="137">
        <v>6129</v>
      </c>
      <c r="G24" s="141">
        <v>199148</v>
      </c>
      <c r="H24" s="120"/>
    </row>
    <row r="25" spans="1:8" ht="29.45" customHeight="1">
      <c r="B25" s="136">
        <v>44133</v>
      </c>
      <c r="C25" s="851">
        <v>19031853</v>
      </c>
      <c r="D25" s="137">
        <v>48781</v>
      </c>
      <c r="E25" s="137">
        <v>48024</v>
      </c>
      <c r="F25" s="137">
        <v>757</v>
      </c>
      <c r="G25" s="141">
        <v>199905</v>
      </c>
      <c r="H25" s="120"/>
    </row>
    <row r="26" spans="1:8" s="121" customFormat="1" ht="29.45" customHeight="1">
      <c r="A26" s="28"/>
      <c r="B26" s="136">
        <v>44134</v>
      </c>
      <c r="C26" s="851">
        <v>18986284</v>
      </c>
      <c r="D26" s="137">
        <v>49338</v>
      </c>
      <c r="E26" s="137">
        <v>97011</v>
      </c>
      <c r="F26" s="137">
        <v>-47673</v>
      </c>
      <c r="G26" s="141">
        <v>145346</v>
      </c>
      <c r="H26" s="122"/>
    </row>
    <row r="27" spans="1:8" ht="29.45" customHeight="1">
      <c r="B27" s="892" t="s">
        <v>638</v>
      </c>
      <c r="C27" s="893">
        <v>18990364</v>
      </c>
      <c r="D27" s="894"/>
      <c r="E27" s="894"/>
      <c r="F27" s="895"/>
      <c r="G27" s="896"/>
    </row>
    <row r="28" spans="1:8" ht="11.85" customHeight="1">
      <c r="A28" s="46"/>
      <c r="B28" s="123"/>
      <c r="C28" s="124"/>
      <c r="D28" s="123"/>
      <c r="E28" s="125"/>
      <c r="F28" s="123"/>
      <c r="G28" s="501"/>
    </row>
    <row r="29" spans="1:8" ht="11.85" customHeight="1">
      <c r="A29" s="46"/>
      <c r="B29" s="1071" t="s">
        <v>199</v>
      </c>
      <c r="C29" s="1071"/>
      <c r="D29" s="1071"/>
      <c r="E29" s="1071"/>
      <c r="F29" s="1071"/>
      <c r="G29" s="1071"/>
    </row>
    <row r="30" spans="1:8" ht="43.35" customHeight="1">
      <c r="A30" s="46"/>
      <c r="B30" s="123"/>
      <c r="C30" s="124"/>
      <c r="D30" s="123"/>
      <c r="E30" s="125"/>
      <c r="F30" s="123"/>
      <c r="G30" s="888"/>
    </row>
    <row r="31" spans="1:8" ht="43.7" customHeight="1">
      <c r="A31" s="46"/>
      <c r="B31" s="123"/>
      <c r="C31" s="124"/>
      <c r="D31" s="123"/>
      <c r="E31" s="125"/>
      <c r="F31" s="123"/>
      <c r="G31" s="123"/>
    </row>
    <row r="32" spans="1:8">
      <c r="A32" s="46"/>
      <c r="B32" s="123"/>
      <c r="C32" s="124"/>
      <c r="D32" s="123"/>
      <c r="E32" s="125"/>
      <c r="F32" s="123"/>
      <c r="G32" s="123"/>
    </row>
    <row r="33" spans="1:7" ht="43.35" customHeight="1">
      <c r="A33" s="46"/>
      <c r="B33" s="123"/>
      <c r="C33" s="124"/>
      <c r="D33" s="123"/>
      <c r="E33" s="125"/>
      <c r="F33" s="123"/>
      <c r="G33" s="123"/>
    </row>
    <row r="34" spans="1:7">
      <c r="A34" s="46"/>
      <c r="B34" s="123"/>
      <c r="C34" s="124"/>
      <c r="D34" s="123"/>
      <c r="E34" s="125"/>
      <c r="F34" s="123"/>
      <c r="G34" s="123"/>
    </row>
    <row r="35" spans="1:7">
      <c r="A35" s="46"/>
      <c r="B35" s="123"/>
      <c r="C35" s="124"/>
      <c r="D35" s="123"/>
      <c r="E35" s="125"/>
      <c r="F35" s="123"/>
      <c r="G35" s="123"/>
    </row>
    <row r="36" spans="1:7">
      <c r="A36" s="46"/>
      <c r="B36" s="123"/>
      <c r="C36" s="124"/>
      <c r="D36" s="123"/>
      <c r="E36" s="125"/>
      <c r="F36" s="123"/>
      <c r="G36" s="123"/>
    </row>
    <row r="37" spans="1:7" ht="18.95" customHeight="1">
      <c r="A37" s="46"/>
      <c r="B37" s="123"/>
      <c r="C37" s="124"/>
      <c r="D37" s="123"/>
      <c r="E37" s="125"/>
      <c r="F37" s="123"/>
      <c r="G37" s="123"/>
    </row>
    <row r="38" spans="1:7" ht="24" customHeight="1">
      <c r="A38" s="46"/>
      <c r="B38" s="216"/>
      <c r="C38" s="126"/>
      <c r="D38" s="126"/>
      <c r="E38" s="126"/>
      <c r="F38" s="126"/>
      <c r="G38" s="126"/>
    </row>
    <row r="39" spans="1:7" ht="12.75" customHeight="1">
      <c r="A39" s="46"/>
      <c r="B39" s="123"/>
      <c r="C39" s="1072"/>
      <c r="D39" s="1072"/>
      <c r="E39" s="1072"/>
      <c r="F39" s="1072"/>
      <c r="G39" s="1072"/>
    </row>
    <row r="40" spans="1:7" ht="28.35" customHeight="1">
      <c r="A40" s="46"/>
      <c r="B40" s="123"/>
      <c r="C40" s="1072"/>
      <c r="D40" s="1072"/>
      <c r="E40" s="1072"/>
      <c r="F40" s="1072"/>
      <c r="G40" s="1072"/>
    </row>
    <row r="41" spans="1:7" ht="24.95" customHeight="1">
      <c r="A41" s="46"/>
      <c r="B41" s="123"/>
      <c r="C41" s="1072"/>
      <c r="D41" s="1072"/>
      <c r="E41" s="1072"/>
      <c r="F41" s="1072"/>
      <c r="G41" s="1072"/>
    </row>
    <row r="42" spans="1:7" ht="21.95" customHeight="1">
      <c r="A42" s="46"/>
      <c r="B42" s="123"/>
      <c r="C42" s="1072"/>
      <c r="D42" s="1072"/>
      <c r="E42" s="1072"/>
      <c r="F42" s="1072"/>
      <c r="G42" s="1072"/>
    </row>
    <row r="43" spans="1:7" ht="5.85" customHeight="1">
      <c r="A43" s="46"/>
      <c r="B43" s="123"/>
      <c r="C43" s="1072"/>
      <c r="D43" s="1072"/>
      <c r="E43" s="1072"/>
      <c r="F43" s="1072"/>
      <c r="G43" s="1072"/>
    </row>
    <row r="44" spans="1:7" ht="29.1" customHeight="1">
      <c r="A44" s="46"/>
      <c r="B44" s="123"/>
      <c r="C44" s="1072"/>
      <c r="D44" s="1072"/>
      <c r="E44" s="1072"/>
      <c r="F44" s="1072"/>
      <c r="G44" s="1072"/>
    </row>
    <row r="45" spans="1:7" ht="10.5" customHeight="1">
      <c r="A45" s="46"/>
      <c r="B45" s="123"/>
      <c r="C45" s="1072"/>
      <c r="D45" s="1072"/>
      <c r="E45" s="1072"/>
      <c r="F45" s="1072"/>
      <c r="G45" s="1072"/>
    </row>
    <row r="46" spans="1:7" ht="41.1" customHeight="1">
      <c r="A46" s="46"/>
      <c r="B46" s="123"/>
      <c r="C46" s="1072"/>
      <c r="D46" s="1072"/>
      <c r="E46" s="1072"/>
      <c r="F46" s="1072"/>
      <c r="G46" s="1072"/>
    </row>
    <row r="47" spans="1:7">
      <c r="A47" s="46"/>
      <c r="B47" s="123"/>
      <c r="C47" s="124"/>
      <c r="D47" s="123"/>
      <c r="E47" s="125"/>
      <c r="F47" s="123"/>
      <c r="G47" s="123"/>
    </row>
    <row r="48" spans="1:7">
      <c r="A48" s="46"/>
      <c r="B48" s="123"/>
      <c r="C48" s="124"/>
      <c r="D48" s="123"/>
      <c r="E48" s="125"/>
      <c r="F48" s="123"/>
      <c r="G48" s="123"/>
    </row>
    <row r="49" spans="1:7">
      <c r="A49" s="46"/>
      <c r="B49" s="123"/>
      <c r="C49" s="124"/>
      <c r="D49" s="123"/>
      <c r="E49" s="125"/>
      <c r="F49" s="123"/>
      <c r="G49" s="123"/>
    </row>
    <row r="50" spans="1:7">
      <c r="A50" s="46"/>
      <c r="B50" s="889"/>
      <c r="C50" s="890"/>
      <c r="D50" s="123"/>
      <c r="E50" s="125"/>
      <c r="F50" s="123"/>
      <c r="G50" s="123"/>
    </row>
    <row r="51" spans="1:7">
      <c r="A51" s="46"/>
      <c r="B51" s="889"/>
      <c r="C51" s="890"/>
      <c r="D51" s="123"/>
      <c r="E51" s="125"/>
      <c r="F51" s="123"/>
      <c r="G51" s="123"/>
    </row>
    <row r="52" spans="1:7">
      <c r="A52" s="46"/>
      <c r="B52" s="889"/>
      <c r="C52" s="890"/>
      <c r="D52" s="123"/>
      <c r="E52" s="125"/>
      <c r="F52" s="123"/>
      <c r="G52" s="123"/>
    </row>
    <row r="53" spans="1:7">
      <c r="A53" s="46"/>
      <c r="B53" s="889"/>
      <c r="C53" s="890"/>
      <c r="D53" s="123"/>
      <c r="E53" s="125"/>
      <c r="F53" s="123"/>
      <c r="G53" s="123"/>
    </row>
    <row r="54" spans="1:7">
      <c r="A54" s="46"/>
      <c r="B54" s="889"/>
      <c r="C54" s="890"/>
      <c r="D54" s="123"/>
      <c r="E54" s="125"/>
      <c r="F54" s="123"/>
      <c r="G54" s="123"/>
    </row>
    <row r="55" spans="1:7">
      <c r="A55" s="46"/>
      <c r="B55" s="889"/>
      <c r="C55" s="890"/>
      <c r="D55" s="123"/>
      <c r="E55" s="125"/>
      <c r="F55" s="123"/>
      <c r="G55" s="123"/>
    </row>
    <row r="56" spans="1:7">
      <c r="A56" s="46"/>
      <c r="B56" s="889"/>
      <c r="C56" s="890"/>
      <c r="D56" s="123"/>
      <c r="E56" s="125"/>
      <c r="F56" s="123"/>
      <c r="G56" s="123"/>
    </row>
    <row r="57" spans="1:7">
      <c r="A57" s="46"/>
      <c r="B57" s="889"/>
      <c r="C57" s="890"/>
      <c r="D57" s="123"/>
      <c r="E57" s="125"/>
      <c r="F57" s="123"/>
      <c r="G57" s="123"/>
    </row>
    <row r="58" spans="1:7">
      <c r="A58" s="46"/>
      <c r="B58" s="889"/>
      <c r="C58" s="890"/>
      <c r="D58" s="123"/>
      <c r="E58" s="125"/>
      <c r="F58" s="123"/>
      <c r="G58" s="123"/>
    </row>
    <row r="59" spans="1:7">
      <c r="A59" s="46"/>
      <c r="B59" s="889"/>
      <c r="C59" s="890"/>
      <c r="D59" s="123"/>
      <c r="E59" s="125"/>
      <c r="F59" s="123"/>
      <c r="G59" s="123"/>
    </row>
    <row r="60" spans="1:7">
      <c r="A60" s="46"/>
      <c r="B60" s="889"/>
      <c r="C60" s="890"/>
      <c r="D60" s="123"/>
      <c r="E60" s="125"/>
      <c r="F60" s="123"/>
      <c r="G60" s="123"/>
    </row>
    <row r="61" spans="1:7">
      <c r="A61" s="46"/>
      <c r="B61" s="889"/>
      <c r="C61" s="890"/>
      <c r="D61" s="123"/>
      <c r="E61" s="125"/>
      <c r="F61" s="123"/>
      <c r="G61" s="123"/>
    </row>
    <row r="62" spans="1:7">
      <c r="A62" s="46"/>
      <c r="B62" s="889"/>
      <c r="C62" s="890"/>
      <c r="D62" s="123"/>
      <c r="E62" s="125"/>
      <c r="F62" s="123"/>
      <c r="G62" s="123"/>
    </row>
    <row r="63" spans="1:7">
      <c r="A63" s="46"/>
      <c r="B63" s="891"/>
      <c r="C63" s="890"/>
      <c r="D63" s="123"/>
      <c r="E63" s="125"/>
      <c r="F63" s="123"/>
      <c r="G63" s="123"/>
    </row>
    <row r="64" spans="1:7">
      <c r="A64" s="46"/>
      <c r="B64" s="889"/>
      <c r="C64" s="890"/>
      <c r="D64" s="123"/>
      <c r="E64" s="125"/>
      <c r="F64" s="123"/>
      <c r="G64" s="123"/>
    </row>
    <row r="65" spans="1:7">
      <c r="A65" s="46"/>
      <c r="B65" s="889"/>
      <c r="C65" s="890"/>
      <c r="D65" s="123"/>
      <c r="E65" s="125"/>
      <c r="F65" s="123"/>
      <c r="G65" s="123"/>
    </row>
    <row r="66" spans="1:7">
      <c r="A66" s="46"/>
      <c r="B66" s="123"/>
      <c r="C66" s="124"/>
      <c r="D66" s="123"/>
      <c r="E66" s="125"/>
      <c r="F66" s="123"/>
      <c r="G66" s="123"/>
    </row>
    <row r="67" spans="1:7">
      <c r="A67" s="46"/>
      <c r="B67" s="123"/>
      <c r="C67" s="124"/>
      <c r="D67" s="123"/>
      <c r="E67" s="125"/>
      <c r="F67" s="123"/>
      <c r="G67" s="123"/>
    </row>
    <row r="68" spans="1:7">
      <c r="A68" s="46"/>
      <c r="B68" s="123"/>
      <c r="C68" s="124"/>
      <c r="D68" s="123"/>
      <c r="E68" s="125"/>
      <c r="F68" s="123"/>
      <c r="G68" s="123"/>
    </row>
    <row r="69" spans="1:7">
      <c r="A69" s="46"/>
      <c r="B69" s="123"/>
      <c r="C69" s="124"/>
      <c r="D69" s="123"/>
      <c r="E69" s="125"/>
      <c r="F69" s="123"/>
      <c r="G69" s="123"/>
    </row>
    <row r="70" spans="1:7">
      <c r="A70" s="46"/>
      <c r="B70" s="123"/>
      <c r="C70" s="124"/>
      <c r="D70" s="123"/>
      <c r="E70" s="125"/>
      <c r="F70" s="123"/>
      <c r="G70" s="123"/>
    </row>
    <row r="71" spans="1:7">
      <c r="A71" s="46"/>
      <c r="B71" s="123"/>
      <c r="C71" s="124"/>
      <c r="D71" s="123"/>
      <c r="E71" s="125"/>
      <c r="F71" s="123"/>
      <c r="G71" s="123"/>
    </row>
    <row r="72" spans="1:7">
      <c r="A72" s="46"/>
      <c r="B72" s="123"/>
      <c r="C72" s="124"/>
      <c r="D72" s="123"/>
      <c r="E72" s="125"/>
      <c r="F72" s="123"/>
      <c r="G72" s="123"/>
    </row>
    <row r="73" spans="1:7">
      <c r="A73" s="46"/>
      <c r="B73" s="123"/>
      <c r="C73" s="124"/>
      <c r="D73" s="123"/>
      <c r="E73" s="125"/>
      <c r="F73" s="123"/>
      <c r="G73" s="123"/>
    </row>
    <row r="74" spans="1:7">
      <c r="A74" s="46"/>
      <c r="B74" s="123"/>
      <c r="C74" s="124"/>
      <c r="D74" s="123"/>
      <c r="E74" s="125"/>
      <c r="F74" s="123"/>
      <c r="G74" s="123"/>
    </row>
    <row r="75" spans="1:7">
      <c r="A75" s="46"/>
      <c r="B75" s="123"/>
      <c r="C75" s="124"/>
      <c r="D75" s="123"/>
      <c r="E75" s="125"/>
      <c r="F75" s="123"/>
      <c r="G75" s="123"/>
    </row>
    <row r="76" spans="1:7">
      <c r="A76" s="46"/>
      <c r="B76" s="123"/>
      <c r="C76" s="124"/>
      <c r="D76" s="123"/>
      <c r="E76" s="125"/>
      <c r="F76" s="123"/>
      <c r="G76" s="123"/>
    </row>
    <row r="77" spans="1:7">
      <c r="A77" s="46"/>
      <c r="B77" s="123"/>
      <c r="C77" s="124"/>
      <c r="D77" s="123"/>
      <c r="E77" s="125"/>
      <c r="F77" s="123"/>
      <c r="G77" s="123"/>
    </row>
    <row r="78" spans="1:7">
      <c r="A78" s="46"/>
      <c r="B78" s="123"/>
      <c r="C78" s="124"/>
      <c r="D78" s="123"/>
      <c r="E78" s="125"/>
      <c r="F78" s="123"/>
      <c r="G78" s="123"/>
    </row>
    <row r="79" spans="1:7">
      <c r="A79" s="46"/>
      <c r="B79" s="123"/>
      <c r="C79" s="124"/>
      <c r="D79" s="123"/>
      <c r="E79" s="125"/>
      <c r="F79" s="123"/>
      <c r="G79" s="123"/>
    </row>
    <row r="80" spans="1:7">
      <c r="A80" s="46"/>
      <c r="B80" s="123"/>
      <c r="C80" s="124"/>
      <c r="D80" s="123"/>
      <c r="E80" s="125"/>
      <c r="F80" s="123"/>
      <c r="G80" s="123"/>
    </row>
    <row r="81" spans="1:7">
      <c r="A81" s="46"/>
      <c r="B81" s="123"/>
      <c r="C81" s="124"/>
      <c r="D81" s="123"/>
      <c r="E81" s="125"/>
      <c r="F81" s="123"/>
      <c r="G81" s="123"/>
    </row>
    <row r="82" spans="1:7">
      <c r="A82" s="46"/>
      <c r="B82" s="123"/>
      <c r="C82" s="124"/>
      <c r="D82" s="123"/>
      <c r="E82" s="125"/>
      <c r="F82" s="123"/>
      <c r="G82" s="123"/>
    </row>
    <row r="83" spans="1:7">
      <c r="A83" s="46"/>
      <c r="B83" s="123"/>
      <c r="C83" s="124"/>
      <c r="D83" s="123"/>
      <c r="E83" s="125"/>
      <c r="F83" s="123"/>
      <c r="G83" s="123"/>
    </row>
    <row r="84" spans="1:7">
      <c r="A84" s="46"/>
      <c r="B84" s="123"/>
      <c r="C84" s="124"/>
      <c r="D84" s="123"/>
      <c r="E84" s="125"/>
      <c r="F84" s="123"/>
      <c r="G84" s="123"/>
    </row>
    <row r="85" spans="1:7">
      <c r="A85" s="46"/>
      <c r="B85" s="123"/>
      <c r="C85" s="124"/>
      <c r="D85" s="123"/>
      <c r="E85" s="125"/>
      <c r="F85" s="123"/>
      <c r="G85" s="123"/>
    </row>
    <row r="86" spans="1:7">
      <c r="A86" s="46"/>
      <c r="B86" s="123"/>
      <c r="C86" s="124"/>
      <c r="D86" s="123"/>
      <c r="E86" s="125"/>
      <c r="F86" s="123"/>
      <c r="G86" s="123"/>
    </row>
    <row r="87" spans="1:7">
      <c r="A87" s="46"/>
      <c r="B87" s="123"/>
      <c r="C87" s="124"/>
      <c r="D87" s="123"/>
      <c r="E87" s="125"/>
      <c r="F87" s="123"/>
      <c r="G87" s="123"/>
    </row>
    <row r="88" spans="1:7">
      <c r="A88" s="46"/>
      <c r="B88" s="123"/>
      <c r="C88" s="124"/>
      <c r="D88" s="123"/>
      <c r="E88" s="125"/>
      <c r="F88" s="123"/>
      <c r="G88" s="123"/>
    </row>
    <row r="89" spans="1:7">
      <c r="A89" s="46"/>
      <c r="B89" s="123"/>
      <c r="C89" s="124"/>
      <c r="D89" s="123"/>
      <c r="E89" s="125"/>
      <c r="F89" s="123"/>
      <c r="G89" s="123"/>
    </row>
    <row r="90" spans="1:7">
      <c r="A90" s="46"/>
      <c r="B90" s="123"/>
      <c r="C90" s="124"/>
      <c r="D90" s="123"/>
      <c r="E90" s="125"/>
      <c r="F90" s="123"/>
      <c r="G90" s="123"/>
    </row>
    <row r="91" spans="1:7">
      <c r="A91" s="46"/>
      <c r="B91" s="123"/>
      <c r="C91" s="124"/>
      <c r="D91" s="123"/>
      <c r="E91" s="125"/>
      <c r="F91" s="123"/>
      <c r="G91" s="123"/>
    </row>
    <row r="92" spans="1:7">
      <c r="A92" s="46"/>
      <c r="B92" s="123"/>
      <c r="C92" s="124"/>
      <c r="D92" s="123"/>
      <c r="E92" s="125"/>
      <c r="F92" s="123"/>
      <c r="G92" s="123"/>
    </row>
    <row r="93" spans="1:7">
      <c r="A93" s="46"/>
      <c r="B93" s="123"/>
      <c r="C93" s="124"/>
      <c r="D93" s="123"/>
      <c r="E93" s="125"/>
      <c r="F93" s="123"/>
      <c r="G93" s="123"/>
    </row>
    <row r="94" spans="1:7">
      <c r="A94" s="46"/>
      <c r="B94" s="123"/>
      <c r="C94" s="124"/>
      <c r="D94" s="123"/>
      <c r="E94" s="125"/>
      <c r="F94" s="123"/>
      <c r="G94" s="123"/>
    </row>
    <row r="95" spans="1:7">
      <c r="A95" s="46"/>
      <c r="B95" s="123"/>
      <c r="C95" s="124"/>
      <c r="D95" s="123"/>
      <c r="E95" s="125"/>
      <c r="F95" s="123"/>
      <c r="G95" s="123"/>
    </row>
    <row r="96" spans="1:7">
      <c r="A96" s="46"/>
      <c r="B96" s="123"/>
      <c r="C96" s="124"/>
      <c r="D96" s="123"/>
      <c r="E96" s="125"/>
      <c r="F96" s="123"/>
      <c r="G96" s="123"/>
    </row>
    <row r="97" spans="1:7">
      <c r="A97" s="46"/>
      <c r="B97" s="123"/>
      <c r="C97" s="124"/>
      <c r="D97" s="123"/>
      <c r="E97" s="125"/>
      <c r="F97" s="123"/>
      <c r="G97" s="123"/>
    </row>
    <row r="98" spans="1:7">
      <c r="A98" s="46"/>
      <c r="B98" s="123"/>
      <c r="C98" s="124"/>
      <c r="D98" s="123"/>
      <c r="E98" s="125"/>
      <c r="F98" s="123"/>
      <c r="G98" s="123"/>
    </row>
    <row r="99" spans="1:7">
      <c r="A99" s="46"/>
      <c r="B99" s="123"/>
      <c r="C99" s="124"/>
      <c r="D99" s="123"/>
      <c r="E99" s="125"/>
      <c r="F99" s="123"/>
      <c r="G99" s="123"/>
    </row>
    <row r="100" spans="1:7">
      <c r="A100" s="46"/>
      <c r="B100" s="123"/>
      <c r="C100" s="124"/>
      <c r="D100" s="123"/>
      <c r="E100" s="125"/>
      <c r="F100" s="123"/>
      <c r="G100" s="123"/>
    </row>
    <row r="101" spans="1:7">
      <c r="A101" s="46"/>
      <c r="B101" s="123"/>
      <c r="C101" s="124"/>
      <c r="D101" s="123"/>
      <c r="E101" s="125"/>
      <c r="F101" s="123"/>
      <c r="G101" s="123"/>
    </row>
    <row r="102" spans="1:7">
      <c r="A102" s="46"/>
      <c r="B102" s="123"/>
      <c r="C102" s="124"/>
      <c r="D102" s="123"/>
      <c r="E102" s="125"/>
      <c r="F102" s="123"/>
      <c r="G102" s="123"/>
    </row>
    <row r="103" spans="1:7">
      <c r="A103" s="46"/>
      <c r="B103" s="123"/>
      <c r="C103" s="124"/>
      <c r="D103" s="123"/>
      <c r="E103" s="125"/>
      <c r="F103" s="123"/>
      <c r="G103" s="123"/>
    </row>
    <row r="104" spans="1:7">
      <c r="A104" s="46"/>
      <c r="B104" s="123"/>
      <c r="C104" s="124"/>
      <c r="D104" s="123"/>
      <c r="E104" s="125"/>
      <c r="F104" s="123"/>
      <c r="G104" s="123"/>
    </row>
    <row r="105" spans="1:7">
      <c r="A105" s="46"/>
      <c r="B105" s="123"/>
      <c r="C105" s="124"/>
      <c r="D105" s="123"/>
      <c r="E105" s="125"/>
      <c r="F105" s="123"/>
      <c r="G105" s="123"/>
    </row>
    <row r="106" spans="1:7">
      <c r="A106" s="46"/>
      <c r="B106" s="123"/>
      <c r="C106" s="124"/>
      <c r="D106" s="123"/>
      <c r="E106" s="125"/>
      <c r="F106" s="123"/>
      <c r="G106" s="123"/>
    </row>
    <row r="107" spans="1:7">
      <c r="A107" s="46"/>
      <c r="B107" s="123"/>
      <c r="C107" s="124"/>
      <c r="D107" s="123"/>
      <c r="E107" s="125"/>
      <c r="F107" s="123"/>
      <c r="G107" s="123"/>
    </row>
    <row r="108" spans="1:7">
      <c r="A108" s="46"/>
      <c r="B108" s="123"/>
      <c r="C108" s="124"/>
      <c r="D108" s="123"/>
      <c r="E108" s="125"/>
      <c r="F108" s="123"/>
      <c r="G108" s="123"/>
    </row>
    <row r="109" spans="1:7">
      <c r="A109" s="46"/>
      <c r="B109" s="123"/>
      <c r="C109" s="124"/>
      <c r="D109" s="123"/>
      <c r="E109" s="125"/>
      <c r="F109" s="123"/>
      <c r="G109" s="123"/>
    </row>
    <row r="110" spans="1:7">
      <c r="A110" s="46"/>
      <c r="B110" s="123"/>
      <c r="C110" s="124"/>
      <c r="D110" s="123"/>
      <c r="E110" s="125"/>
      <c r="F110" s="123"/>
      <c r="G110" s="123"/>
    </row>
    <row r="111" spans="1:7">
      <c r="A111" s="46"/>
      <c r="B111" s="123"/>
      <c r="C111" s="124"/>
      <c r="D111" s="123"/>
      <c r="E111" s="125"/>
      <c r="F111" s="123"/>
      <c r="G111" s="123"/>
    </row>
    <row r="112" spans="1:7">
      <c r="A112" s="46"/>
      <c r="B112" s="123"/>
      <c r="C112" s="124"/>
      <c r="D112" s="123"/>
      <c r="E112" s="125"/>
      <c r="F112" s="123"/>
      <c r="G112" s="123"/>
    </row>
    <row r="113" spans="1:7">
      <c r="A113" s="46"/>
      <c r="B113" s="123"/>
      <c r="C113" s="124"/>
      <c r="D113" s="123"/>
      <c r="E113" s="125"/>
      <c r="F113" s="123"/>
      <c r="G113" s="123"/>
    </row>
    <row r="114" spans="1:7">
      <c r="A114" s="46"/>
      <c r="B114" s="123"/>
      <c r="C114" s="124"/>
      <c r="D114" s="123"/>
      <c r="E114" s="125"/>
      <c r="F114" s="123"/>
      <c r="G114" s="123"/>
    </row>
    <row r="115" spans="1:7">
      <c r="A115" s="46"/>
      <c r="B115" s="123"/>
      <c r="C115" s="124"/>
      <c r="D115" s="123"/>
      <c r="E115" s="125"/>
      <c r="F115" s="123"/>
      <c r="G115" s="123"/>
    </row>
    <row r="116" spans="1:7">
      <c r="A116" s="46"/>
      <c r="B116" s="123"/>
      <c r="C116" s="124"/>
      <c r="D116" s="123"/>
      <c r="E116" s="125"/>
      <c r="F116" s="123"/>
      <c r="G116" s="123"/>
    </row>
    <row r="117" spans="1:7">
      <c r="A117" s="46"/>
      <c r="B117" s="123"/>
      <c r="C117" s="124"/>
      <c r="D117" s="123"/>
      <c r="E117" s="125"/>
      <c r="F117" s="123"/>
      <c r="G117" s="123"/>
    </row>
    <row r="118" spans="1:7">
      <c r="A118" s="46"/>
      <c r="B118" s="123"/>
      <c r="C118" s="124"/>
      <c r="D118" s="123"/>
      <c r="E118" s="125"/>
      <c r="F118" s="123"/>
      <c r="G118" s="123"/>
    </row>
    <row r="119" spans="1:7">
      <c r="A119" s="46"/>
      <c r="B119" s="123"/>
      <c r="C119" s="124"/>
      <c r="D119" s="123"/>
      <c r="E119" s="125"/>
      <c r="F119" s="123"/>
      <c r="G119" s="123"/>
    </row>
    <row r="120" spans="1:7">
      <c r="A120" s="46"/>
      <c r="B120" s="123"/>
      <c r="C120" s="124"/>
      <c r="D120" s="123"/>
      <c r="E120" s="125"/>
      <c r="F120" s="123"/>
      <c r="G120" s="123"/>
    </row>
    <row r="121" spans="1:7">
      <c r="A121" s="46"/>
      <c r="B121" s="123"/>
      <c r="C121" s="124"/>
      <c r="D121" s="123"/>
      <c r="E121" s="125"/>
      <c r="F121" s="123"/>
      <c r="G121" s="123"/>
    </row>
    <row r="122" spans="1:7">
      <c r="A122" s="46"/>
      <c r="B122" s="123"/>
      <c r="C122" s="124"/>
      <c r="D122" s="123"/>
      <c r="E122" s="125"/>
      <c r="F122" s="123"/>
      <c r="G122" s="123"/>
    </row>
    <row r="123" spans="1:7">
      <c r="A123" s="46"/>
      <c r="B123" s="123"/>
      <c r="C123" s="124"/>
      <c r="D123" s="123"/>
      <c r="E123" s="125"/>
      <c r="F123" s="123"/>
      <c r="G123" s="123"/>
    </row>
    <row r="124" spans="1:7">
      <c r="A124" s="46"/>
      <c r="B124" s="123"/>
      <c r="C124" s="124"/>
      <c r="D124" s="123"/>
      <c r="E124" s="125"/>
      <c r="F124" s="123"/>
      <c r="G124" s="123"/>
    </row>
    <row r="125" spans="1:7">
      <c r="A125" s="46"/>
      <c r="B125" s="123"/>
      <c r="C125" s="124"/>
      <c r="D125" s="123"/>
      <c r="E125" s="125"/>
      <c r="F125" s="123"/>
      <c r="G125" s="123"/>
    </row>
    <row r="126" spans="1:7">
      <c r="A126" s="46"/>
      <c r="B126" s="123"/>
      <c r="C126" s="124"/>
      <c r="D126" s="123"/>
      <c r="E126" s="125"/>
      <c r="F126" s="123"/>
      <c r="G126" s="123"/>
    </row>
    <row r="127" spans="1:7">
      <c r="A127" s="46"/>
      <c r="B127" s="123"/>
      <c r="C127" s="124"/>
      <c r="D127" s="123"/>
      <c r="E127" s="125"/>
      <c r="F127" s="123"/>
      <c r="G127" s="123"/>
    </row>
    <row r="128" spans="1:7">
      <c r="A128" s="46"/>
      <c r="B128" s="123"/>
      <c r="C128" s="124"/>
      <c r="D128" s="123"/>
      <c r="E128" s="125"/>
      <c r="F128" s="123"/>
      <c r="G128" s="123"/>
    </row>
    <row r="129" spans="1:7">
      <c r="A129" s="46"/>
      <c r="B129" s="123"/>
      <c r="C129" s="124"/>
      <c r="D129" s="123"/>
      <c r="E129" s="125"/>
      <c r="F129" s="123"/>
      <c r="G129" s="123"/>
    </row>
    <row r="130" spans="1:7">
      <c r="A130" s="46"/>
      <c r="B130" s="123"/>
      <c r="C130" s="124"/>
      <c r="D130" s="123"/>
      <c r="E130" s="125"/>
      <c r="F130" s="123"/>
      <c r="G130" s="123"/>
    </row>
    <row r="131" spans="1:7">
      <c r="A131" s="46"/>
      <c r="B131" s="123"/>
      <c r="C131" s="124"/>
      <c r="D131" s="123"/>
      <c r="E131" s="125"/>
      <c r="F131" s="123"/>
      <c r="G131" s="123"/>
    </row>
    <row r="132" spans="1:7">
      <c r="A132" s="46"/>
      <c r="B132" s="123"/>
      <c r="C132" s="124"/>
      <c r="D132" s="123"/>
      <c r="E132" s="125"/>
      <c r="F132" s="123"/>
      <c r="G132" s="123"/>
    </row>
    <row r="133" spans="1:7">
      <c r="A133" s="46"/>
      <c r="B133" s="123"/>
      <c r="C133" s="124"/>
      <c r="D133" s="123"/>
      <c r="E133" s="125"/>
      <c r="F133" s="123"/>
      <c r="G133" s="123"/>
    </row>
    <row r="134" spans="1:7">
      <c r="A134" s="46"/>
      <c r="B134" s="123"/>
      <c r="C134" s="124"/>
      <c r="D134" s="123"/>
      <c r="E134" s="125"/>
      <c r="F134" s="123"/>
      <c r="G134" s="123"/>
    </row>
    <row r="135" spans="1:7">
      <c r="A135" s="46"/>
      <c r="B135" s="123"/>
      <c r="C135" s="124"/>
      <c r="D135" s="123"/>
      <c r="E135" s="125"/>
      <c r="F135" s="123"/>
      <c r="G135" s="123"/>
    </row>
    <row r="136" spans="1:7">
      <c r="A136" s="46"/>
      <c r="B136" s="123"/>
      <c r="C136" s="124"/>
      <c r="D136" s="123"/>
      <c r="E136" s="125"/>
      <c r="F136" s="123"/>
      <c r="G136" s="123"/>
    </row>
    <row r="137" spans="1:7">
      <c r="A137" s="46"/>
      <c r="B137" s="123"/>
      <c r="C137" s="124"/>
      <c r="D137" s="123"/>
      <c r="E137" s="125"/>
      <c r="F137" s="123"/>
      <c r="G137" s="123"/>
    </row>
    <row r="138" spans="1:7">
      <c r="A138" s="46"/>
      <c r="B138" s="123"/>
      <c r="C138" s="124"/>
      <c r="D138" s="123"/>
      <c r="E138" s="125"/>
      <c r="F138" s="123"/>
      <c r="G138" s="123"/>
    </row>
    <row r="139" spans="1:7">
      <c r="A139" s="46"/>
      <c r="B139" s="123"/>
      <c r="C139" s="124"/>
      <c r="D139" s="123"/>
      <c r="E139" s="125"/>
      <c r="F139" s="123"/>
      <c r="G139" s="123"/>
    </row>
    <row r="140" spans="1:7">
      <c r="A140" s="46"/>
      <c r="B140" s="123"/>
      <c r="C140" s="124"/>
      <c r="D140" s="123"/>
      <c r="E140" s="125"/>
      <c r="F140" s="123"/>
      <c r="G140" s="123"/>
    </row>
    <row r="141" spans="1:7">
      <c r="A141" s="46"/>
      <c r="B141" s="123"/>
      <c r="C141" s="124"/>
      <c r="D141" s="123"/>
      <c r="E141" s="125"/>
      <c r="F141" s="123"/>
      <c r="G141" s="123"/>
    </row>
    <row r="142" spans="1:7">
      <c r="A142" s="46"/>
      <c r="B142" s="123"/>
      <c r="C142" s="124"/>
      <c r="D142" s="123"/>
      <c r="E142" s="125"/>
      <c r="F142" s="123"/>
      <c r="G142" s="123"/>
    </row>
    <row r="143" spans="1:7">
      <c r="A143" s="46"/>
      <c r="B143" s="123"/>
      <c r="C143" s="124"/>
      <c r="D143" s="123"/>
      <c r="E143" s="125"/>
      <c r="F143" s="123"/>
      <c r="G143" s="123"/>
    </row>
    <row r="144" spans="1:7">
      <c r="A144" s="46"/>
      <c r="B144" s="123"/>
      <c r="C144" s="124"/>
      <c r="D144" s="123"/>
      <c r="E144" s="125"/>
      <c r="F144" s="123"/>
      <c r="G144" s="123"/>
    </row>
    <row r="145" spans="1:7">
      <c r="A145" s="46"/>
      <c r="B145" s="123"/>
      <c r="C145" s="124"/>
      <c r="D145" s="123"/>
      <c r="E145" s="125"/>
      <c r="F145" s="123"/>
      <c r="G145" s="123"/>
    </row>
    <row r="146" spans="1:7">
      <c r="A146" s="46"/>
      <c r="B146" s="123"/>
      <c r="C146" s="124"/>
      <c r="D146" s="123"/>
      <c r="E146" s="125"/>
      <c r="F146" s="123"/>
      <c r="G146" s="123"/>
    </row>
    <row r="147" spans="1:7">
      <c r="A147" s="46"/>
      <c r="B147" s="123"/>
      <c r="C147" s="124"/>
      <c r="D147" s="123"/>
      <c r="E147" s="125"/>
      <c r="F147" s="123"/>
      <c r="G147" s="123"/>
    </row>
    <row r="148" spans="1:7">
      <c r="A148" s="46"/>
      <c r="B148" s="123"/>
      <c r="C148" s="124"/>
      <c r="D148" s="123"/>
      <c r="E148" s="125"/>
      <c r="F148" s="123"/>
      <c r="G148" s="123"/>
    </row>
    <row r="149" spans="1:7">
      <c r="A149" s="46"/>
      <c r="B149" s="123"/>
      <c r="C149" s="124"/>
      <c r="D149" s="123"/>
      <c r="E149" s="125"/>
      <c r="F149" s="123"/>
      <c r="G149" s="123"/>
    </row>
    <row r="150" spans="1:7">
      <c r="A150" s="46"/>
      <c r="B150" s="123"/>
      <c r="C150" s="124"/>
      <c r="D150" s="123"/>
      <c r="E150" s="125"/>
      <c r="F150" s="123"/>
      <c r="G150" s="123"/>
    </row>
    <row r="151" spans="1:7">
      <c r="A151" s="46"/>
      <c r="B151" s="123"/>
      <c r="C151" s="124"/>
      <c r="D151" s="123"/>
      <c r="E151" s="125"/>
      <c r="F151" s="123"/>
      <c r="G151" s="123"/>
    </row>
    <row r="152" spans="1:7">
      <c r="A152" s="46"/>
      <c r="B152" s="123"/>
      <c r="C152" s="124"/>
      <c r="D152" s="123"/>
      <c r="E152" s="125"/>
      <c r="F152" s="123"/>
      <c r="G152" s="123"/>
    </row>
    <row r="153" spans="1:7">
      <c r="A153" s="46"/>
      <c r="B153" s="123"/>
      <c r="C153" s="124"/>
      <c r="D153" s="123"/>
      <c r="E153" s="125"/>
      <c r="F153" s="123"/>
      <c r="G153" s="123"/>
    </row>
    <row r="154" spans="1:7">
      <c r="A154" s="46"/>
      <c r="B154" s="123"/>
      <c r="C154" s="124"/>
      <c r="D154" s="123"/>
      <c r="E154" s="125"/>
      <c r="F154" s="123"/>
      <c r="G154" s="123"/>
    </row>
    <row r="155" spans="1:7">
      <c r="A155" s="46"/>
      <c r="B155" s="123"/>
      <c r="C155" s="124"/>
      <c r="D155" s="123"/>
      <c r="E155" s="125"/>
      <c r="F155" s="123"/>
      <c r="G155" s="123"/>
    </row>
    <row r="156" spans="1:7">
      <c r="A156" s="46"/>
      <c r="B156" s="123"/>
      <c r="C156" s="124"/>
      <c r="D156" s="123"/>
      <c r="E156" s="125"/>
      <c r="F156" s="123"/>
      <c r="G156" s="123"/>
    </row>
    <row r="157" spans="1:7">
      <c r="A157" s="46"/>
      <c r="B157" s="123"/>
      <c r="C157" s="124"/>
      <c r="D157" s="123"/>
      <c r="E157" s="125"/>
      <c r="F157" s="123"/>
      <c r="G157" s="123"/>
    </row>
    <row r="158" spans="1:7">
      <c r="A158" s="46"/>
      <c r="B158" s="123"/>
      <c r="C158" s="124"/>
      <c r="D158" s="123"/>
      <c r="E158" s="125"/>
      <c r="F158" s="123"/>
      <c r="G158" s="123"/>
    </row>
    <row r="159" spans="1:7">
      <c r="A159" s="46"/>
      <c r="B159" s="123"/>
      <c r="C159" s="124"/>
      <c r="D159" s="123"/>
      <c r="E159" s="125"/>
      <c r="F159" s="123"/>
      <c r="G159" s="123"/>
    </row>
    <row r="160" spans="1:7">
      <c r="A160" s="46"/>
      <c r="B160" s="123"/>
      <c r="C160" s="124"/>
      <c r="D160" s="123"/>
      <c r="E160" s="125"/>
      <c r="F160" s="123"/>
      <c r="G160" s="123"/>
    </row>
    <row r="161" spans="1:7">
      <c r="A161" s="46"/>
      <c r="B161" s="123"/>
      <c r="C161" s="124"/>
      <c r="D161" s="123"/>
      <c r="E161" s="125"/>
      <c r="F161" s="123"/>
      <c r="G161" s="123"/>
    </row>
    <row r="162" spans="1:7">
      <c r="A162" s="46"/>
      <c r="B162" s="123"/>
      <c r="C162" s="124"/>
      <c r="D162" s="123"/>
      <c r="E162" s="125"/>
      <c r="F162" s="123"/>
      <c r="G162" s="123"/>
    </row>
    <row r="163" spans="1:7">
      <c r="A163" s="46"/>
      <c r="B163" s="123"/>
      <c r="C163" s="124"/>
      <c r="D163" s="123"/>
      <c r="E163" s="125"/>
      <c r="F163" s="123"/>
      <c r="G163" s="123"/>
    </row>
    <row r="164" spans="1:7">
      <c r="A164" s="46"/>
      <c r="B164" s="123"/>
      <c r="C164" s="124"/>
      <c r="D164" s="123"/>
      <c r="E164" s="125"/>
      <c r="F164" s="123"/>
      <c r="G164" s="123"/>
    </row>
    <row r="165" spans="1:7">
      <c r="A165" s="46"/>
      <c r="B165" s="123"/>
      <c r="C165" s="124"/>
      <c r="D165" s="123"/>
      <c r="E165" s="125"/>
      <c r="F165" s="123"/>
      <c r="G165" s="123"/>
    </row>
    <row r="166" spans="1:7">
      <c r="A166" s="46"/>
      <c r="B166" s="123"/>
      <c r="C166" s="124"/>
      <c r="D166" s="123"/>
      <c r="E166" s="125"/>
      <c r="F166" s="123"/>
      <c r="G166" s="123"/>
    </row>
    <row r="167" spans="1:7">
      <c r="A167" s="46"/>
      <c r="B167" s="123"/>
      <c r="C167" s="124"/>
      <c r="D167" s="123"/>
      <c r="E167" s="125"/>
      <c r="F167" s="123"/>
      <c r="G167" s="123"/>
    </row>
    <row r="168" spans="1:7">
      <c r="A168" s="46"/>
      <c r="B168" s="123"/>
      <c r="C168" s="124"/>
      <c r="D168" s="123"/>
      <c r="E168" s="125"/>
      <c r="F168" s="123"/>
      <c r="G168" s="123"/>
    </row>
    <row r="169" spans="1:7">
      <c r="A169" s="46"/>
      <c r="B169" s="123"/>
      <c r="C169" s="124"/>
      <c r="D169" s="123"/>
      <c r="E169" s="125"/>
      <c r="F169" s="123"/>
      <c r="G169" s="123"/>
    </row>
    <row r="170" spans="1:7">
      <c r="A170" s="46"/>
      <c r="B170" s="123"/>
      <c r="C170" s="124"/>
      <c r="D170" s="123"/>
      <c r="E170" s="125"/>
      <c r="F170" s="123"/>
      <c r="G170" s="123"/>
    </row>
    <row r="171" spans="1:7">
      <c r="A171" s="46"/>
      <c r="B171" s="123"/>
      <c r="C171" s="124"/>
      <c r="D171" s="123"/>
      <c r="E171" s="125"/>
      <c r="F171" s="123"/>
      <c r="G171" s="123"/>
    </row>
    <row r="172" spans="1:7">
      <c r="A172" s="46"/>
      <c r="B172" s="123"/>
      <c r="C172" s="124"/>
      <c r="D172" s="123"/>
      <c r="E172" s="125"/>
      <c r="F172" s="123"/>
      <c r="G172" s="123"/>
    </row>
    <row r="173" spans="1:7">
      <c r="A173" s="46"/>
      <c r="B173" s="123"/>
      <c r="C173" s="124"/>
      <c r="D173" s="123"/>
      <c r="E173" s="125"/>
      <c r="F173" s="123"/>
      <c r="G173" s="123"/>
    </row>
    <row r="174" spans="1:7">
      <c r="A174" s="46"/>
      <c r="B174" s="123"/>
      <c r="C174" s="124"/>
      <c r="D174" s="123"/>
      <c r="E174" s="125"/>
      <c r="F174" s="123"/>
      <c r="G174" s="123"/>
    </row>
    <row r="175" spans="1:7">
      <c r="A175" s="46"/>
      <c r="B175" s="123"/>
      <c r="C175" s="124"/>
      <c r="D175" s="123"/>
      <c r="E175" s="125"/>
      <c r="F175" s="123"/>
      <c r="G175" s="123"/>
    </row>
    <row r="176" spans="1:7">
      <c r="A176" s="46"/>
      <c r="B176" s="123"/>
      <c r="C176" s="124"/>
      <c r="D176" s="123"/>
      <c r="E176" s="125"/>
      <c r="F176" s="123"/>
      <c r="G176" s="123"/>
    </row>
    <row r="177" spans="1:7">
      <c r="A177" s="46"/>
      <c r="B177" s="123"/>
      <c r="C177" s="124"/>
      <c r="D177" s="123"/>
      <c r="E177" s="125"/>
      <c r="F177" s="123"/>
      <c r="G177" s="123"/>
    </row>
    <row r="178" spans="1:7">
      <c r="A178" s="46"/>
      <c r="B178" s="123"/>
      <c r="C178" s="124"/>
      <c r="D178" s="123"/>
      <c r="E178" s="125"/>
      <c r="F178" s="123"/>
      <c r="G178" s="123"/>
    </row>
    <row r="179" spans="1:7">
      <c r="A179" s="46"/>
      <c r="B179" s="123"/>
      <c r="C179" s="124"/>
      <c r="D179" s="123"/>
      <c r="E179" s="125"/>
      <c r="F179" s="123"/>
      <c r="G179" s="123"/>
    </row>
    <row r="180" spans="1:7">
      <c r="A180" s="46"/>
      <c r="B180" s="123"/>
      <c r="C180" s="124"/>
      <c r="D180" s="123"/>
      <c r="E180" s="125"/>
      <c r="F180" s="123"/>
      <c r="G180" s="123"/>
    </row>
    <row r="181" spans="1:7">
      <c r="A181" s="46"/>
      <c r="B181" s="123"/>
      <c r="C181" s="124"/>
      <c r="D181" s="123"/>
      <c r="E181" s="125">
        <v>0</v>
      </c>
      <c r="F181" s="123"/>
      <c r="G181" s="123"/>
    </row>
    <row r="182" spans="1:7">
      <c r="A182" s="46"/>
      <c r="B182" s="123"/>
      <c r="C182" s="124"/>
      <c r="D182" s="123"/>
      <c r="E182" s="125">
        <v>2086399.8</v>
      </c>
      <c r="F182" s="123"/>
      <c r="G182" s="123"/>
    </row>
    <row r="183" spans="1:7">
      <c r="A183" s="46"/>
      <c r="B183" s="123"/>
      <c r="C183" s="124"/>
      <c r="D183" s="123"/>
      <c r="E183" s="125"/>
      <c r="F183" s="123"/>
      <c r="G183" s="123"/>
    </row>
    <row r="184" spans="1:7">
      <c r="A184" s="46"/>
      <c r="B184" s="123"/>
      <c r="C184" s="124"/>
      <c r="D184" s="123"/>
      <c r="E184" s="125"/>
      <c r="F184" s="123"/>
      <c r="G184" s="123"/>
    </row>
    <row r="185" spans="1:7">
      <c r="A185" s="46"/>
      <c r="B185" s="123"/>
      <c r="C185" s="124">
        <v>0</v>
      </c>
      <c r="D185" s="123"/>
      <c r="E185" s="125"/>
      <c r="F185" s="123"/>
      <c r="G185" s="123"/>
    </row>
    <row r="186" spans="1:7">
      <c r="A186" s="46"/>
      <c r="B186" s="123"/>
      <c r="C186" s="124">
        <v>0</v>
      </c>
      <c r="D186" s="123"/>
      <c r="E186" s="125"/>
      <c r="F186" s="123"/>
      <c r="G186" s="123"/>
    </row>
    <row r="187" spans="1:7">
      <c r="A187" s="46"/>
      <c r="B187" s="123"/>
      <c r="C187" s="124"/>
      <c r="D187" s="123"/>
      <c r="E187" s="125"/>
      <c r="F187" s="123"/>
      <c r="G187" s="123"/>
    </row>
    <row r="188" spans="1:7">
      <c r="A188" s="46"/>
      <c r="B188" s="123"/>
      <c r="C188" s="124"/>
      <c r="D188" s="123"/>
      <c r="E188" s="125"/>
      <c r="F188" s="123"/>
      <c r="G188" s="123"/>
    </row>
    <row r="189" spans="1:7">
      <c r="A189" s="46"/>
      <c r="B189" s="123"/>
      <c r="C189" s="124"/>
      <c r="D189" s="123"/>
      <c r="E189" s="125"/>
      <c r="F189" s="123"/>
      <c r="G189" s="123"/>
    </row>
    <row r="190" spans="1:7">
      <c r="A190" s="46"/>
      <c r="B190" s="123"/>
      <c r="C190" s="124"/>
      <c r="D190" s="123"/>
      <c r="E190" s="125"/>
      <c r="F190" s="123"/>
      <c r="G190" s="123"/>
    </row>
    <row r="191" spans="1:7">
      <c r="A191" s="46"/>
      <c r="B191" s="123"/>
      <c r="C191" s="124"/>
      <c r="D191" s="123"/>
      <c r="E191" s="125"/>
      <c r="F191" s="123"/>
      <c r="G191" s="123"/>
    </row>
    <row r="192" spans="1:7">
      <c r="A192" s="46"/>
      <c r="B192" s="123"/>
      <c r="C192" s="124"/>
      <c r="D192" s="123"/>
      <c r="E192" s="125"/>
      <c r="F192" s="123"/>
      <c r="G192" s="123"/>
    </row>
    <row r="193" spans="1:7">
      <c r="A193" s="46"/>
      <c r="B193" s="123"/>
      <c r="C193" s="124"/>
      <c r="D193" s="123"/>
      <c r="E193" s="125"/>
      <c r="F193" s="123"/>
      <c r="G193" s="123"/>
    </row>
    <row r="194" spans="1:7">
      <c r="A194" s="46"/>
      <c r="B194" s="123"/>
      <c r="C194" s="124"/>
      <c r="D194" s="123"/>
      <c r="E194" s="125"/>
      <c r="F194" s="123"/>
      <c r="G194" s="123"/>
    </row>
    <row r="195" spans="1:7">
      <c r="A195" s="46"/>
      <c r="B195" s="123"/>
      <c r="C195" s="124"/>
      <c r="D195" s="123"/>
      <c r="E195" s="125"/>
      <c r="F195" s="123"/>
      <c r="G195" s="123"/>
    </row>
    <row r="196" spans="1:7">
      <c r="A196" s="46"/>
      <c r="B196" s="123"/>
      <c r="C196" s="124"/>
      <c r="D196" s="123"/>
      <c r="E196" s="125"/>
      <c r="F196" s="123"/>
      <c r="G196" s="123"/>
    </row>
    <row r="197" spans="1:7">
      <c r="A197" s="46"/>
      <c r="B197" s="123"/>
      <c r="C197" s="124"/>
      <c r="D197" s="123"/>
      <c r="E197" s="125"/>
      <c r="F197" s="123"/>
      <c r="G197" s="123"/>
    </row>
    <row r="198" spans="1:7">
      <c r="A198" s="46"/>
      <c r="B198" s="123"/>
      <c r="C198" s="124"/>
      <c r="D198" s="123"/>
      <c r="E198" s="125"/>
      <c r="F198" s="123"/>
      <c r="G198" s="123"/>
    </row>
    <row r="199" spans="1:7">
      <c r="A199" s="46"/>
      <c r="B199" s="123"/>
      <c r="C199" s="124"/>
      <c r="D199" s="123"/>
      <c r="E199" s="125"/>
      <c r="F199" s="123"/>
      <c r="G199" s="123"/>
    </row>
    <row r="200" spans="1:7">
      <c r="A200" s="46"/>
      <c r="B200" s="123"/>
      <c r="C200" s="124"/>
      <c r="D200" s="123"/>
      <c r="E200" s="125"/>
      <c r="F200" s="123"/>
      <c r="G200" s="123"/>
    </row>
    <row r="201" spans="1:7">
      <c r="A201" s="46"/>
      <c r="B201" s="123"/>
      <c r="C201" s="124"/>
      <c r="D201" s="123"/>
      <c r="E201" s="125"/>
      <c r="F201" s="123"/>
      <c r="G201" s="123"/>
    </row>
    <row r="202" spans="1:7">
      <c r="A202" s="46"/>
      <c r="B202" s="123"/>
      <c r="C202" s="124"/>
      <c r="D202" s="123"/>
      <c r="E202" s="125"/>
      <c r="F202" s="123"/>
      <c r="G202" s="123"/>
    </row>
    <row r="203" spans="1:7">
      <c r="A203" s="46"/>
      <c r="B203" s="123"/>
      <c r="C203" s="124"/>
      <c r="D203" s="123"/>
      <c r="E203" s="125"/>
      <c r="F203" s="123"/>
      <c r="G203" s="123"/>
    </row>
    <row r="204" spans="1:7">
      <c r="A204" s="46"/>
      <c r="B204" s="123"/>
      <c r="C204" s="124"/>
      <c r="D204" s="123"/>
      <c r="E204" s="125"/>
      <c r="F204" s="123"/>
      <c r="G204" s="123"/>
    </row>
    <row r="205" spans="1:7">
      <c r="A205" s="46"/>
      <c r="B205" s="123"/>
      <c r="C205" s="124"/>
      <c r="D205" s="123"/>
      <c r="E205" s="125"/>
      <c r="F205" s="123"/>
      <c r="G205" s="123"/>
    </row>
    <row r="206" spans="1:7">
      <c r="A206" s="46"/>
      <c r="B206" s="123"/>
      <c r="C206" s="124"/>
      <c r="D206" s="123"/>
      <c r="E206" s="125"/>
      <c r="F206" s="123"/>
      <c r="G206" s="123"/>
    </row>
    <row r="207" spans="1:7">
      <c r="A207" s="46"/>
      <c r="B207" s="123"/>
      <c r="C207" s="124"/>
      <c r="D207" s="123"/>
      <c r="E207" s="125"/>
      <c r="F207" s="123"/>
      <c r="G207" s="123"/>
    </row>
    <row r="208" spans="1:7">
      <c r="A208" s="46"/>
      <c r="B208" s="123"/>
      <c r="C208" s="124"/>
      <c r="D208" s="123"/>
      <c r="E208" s="125"/>
      <c r="F208" s="123"/>
      <c r="G208" s="123"/>
    </row>
    <row r="209" spans="1:7">
      <c r="A209" s="46"/>
      <c r="B209" s="123"/>
      <c r="C209" s="124"/>
      <c r="D209" s="123"/>
      <c r="E209" s="125"/>
      <c r="F209" s="123"/>
      <c r="G209" s="123"/>
    </row>
    <row r="210" spans="1:7">
      <c r="A210" s="46"/>
      <c r="B210" s="123"/>
      <c r="C210" s="124"/>
      <c r="D210" s="123"/>
      <c r="E210" s="125"/>
      <c r="F210" s="123"/>
      <c r="G210" s="123"/>
    </row>
    <row r="211" spans="1:7">
      <c r="A211" s="46"/>
      <c r="B211" s="123"/>
      <c r="C211" s="124"/>
      <c r="D211" s="123"/>
      <c r="E211" s="125"/>
      <c r="F211" s="123"/>
      <c r="G211" s="123"/>
    </row>
    <row r="212" spans="1:7">
      <c r="A212" s="46"/>
      <c r="B212" s="123"/>
      <c r="C212" s="124"/>
      <c r="D212" s="123"/>
      <c r="E212" s="125"/>
      <c r="F212" s="123"/>
      <c r="G212" s="123"/>
    </row>
    <row r="213" spans="1:7">
      <c r="A213" s="46"/>
      <c r="B213" s="123"/>
      <c r="C213" s="124"/>
      <c r="D213" s="123"/>
      <c r="E213" s="125"/>
      <c r="F213" s="123"/>
      <c r="G213" s="123"/>
    </row>
    <row r="214" spans="1:7">
      <c r="A214" s="46"/>
      <c r="B214" s="123"/>
      <c r="C214" s="124"/>
      <c r="D214" s="123"/>
      <c r="E214" s="125"/>
      <c r="F214" s="123"/>
      <c r="G214" s="123"/>
    </row>
    <row r="215" spans="1:7">
      <c r="A215" s="46"/>
      <c r="B215" s="123"/>
      <c r="C215" s="124"/>
      <c r="D215" s="123"/>
      <c r="E215" s="125"/>
      <c r="F215" s="123"/>
      <c r="G215" s="123"/>
    </row>
    <row r="216" spans="1:7">
      <c r="A216" s="46"/>
      <c r="B216" s="123"/>
      <c r="C216" s="124"/>
      <c r="D216" s="123"/>
      <c r="E216" s="125"/>
      <c r="F216" s="123"/>
      <c r="G216" s="123"/>
    </row>
    <row r="217" spans="1:7">
      <c r="A217" s="46"/>
      <c r="B217" s="123"/>
      <c r="C217" s="124"/>
      <c r="D217" s="123"/>
      <c r="E217" s="125"/>
      <c r="F217" s="123"/>
      <c r="G217" s="123"/>
    </row>
    <row r="218" spans="1:7">
      <c r="A218" s="46"/>
      <c r="B218" s="123"/>
      <c r="C218" s="124"/>
      <c r="D218" s="123"/>
      <c r="E218" s="125"/>
      <c r="F218" s="123"/>
      <c r="G218" s="123"/>
    </row>
    <row r="219" spans="1:7">
      <c r="A219" s="46"/>
      <c r="B219" s="123"/>
      <c r="C219" s="124"/>
      <c r="D219" s="123"/>
      <c r="E219" s="125"/>
      <c r="F219" s="123"/>
      <c r="G219" s="123"/>
    </row>
    <row r="220" spans="1:7">
      <c r="A220" s="46"/>
      <c r="B220" s="123"/>
      <c r="C220" s="124"/>
      <c r="D220" s="123"/>
      <c r="E220" s="125"/>
      <c r="F220" s="123"/>
      <c r="G220" s="123"/>
    </row>
    <row r="221" spans="1:7">
      <c r="A221" s="46"/>
      <c r="B221" s="123"/>
      <c r="C221" s="124"/>
      <c r="D221" s="123"/>
      <c r="E221" s="125"/>
      <c r="F221" s="123"/>
      <c r="G221" s="123"/>
    </row>
    <row r="222" spans="1:7">
      <c r="A222" s="46"/>
      <c r="B222" s="123"/>
      <c r="C222" s="124"/>
      <c r="D222" s="123"/>
      <c r="E222" s="125"/>
      <c r="F222" s="123"/>
      <c r="G222" s="123"/>
    </row>
    <row r="223" spans="1:7">
      <c r="A223" s="46"/>
      <c r="B223" s="123"/>
      <c r="C223" s="124"/>
      <c r="D223" s="123"/>
      <c r="E223" s="125"/>
      <c r="F223" s="123"/>
      <c r="G223" s="123"/>
    </row>
    <row r="224" spans="1:7">
      <c r="A224" s="46"/>
      <c r="B224" s="123"/>
      <c r="C224" s="124"/>
      <c r="D224" s="123"/>
      <c r="E224" s="125"/>
      <c r="F224" s="123"/>
      <c r="G224" s="123"/>
    </row>
    <row r="225" spans="1:7">
      <c r="A225" s="46"/>
      <c r="B225" s="123"/>
      <c r="C225" s="124"/>
      <c r="D225" s="123"/>
      <c r="E225" s="125"/>
      <c r="F225" s="123"/>
      <c r="G225" s="123"/>
    </row>
    <row r="226" spans="1:7">
      <c r="A226" s="46"/>
      <c r="B226" s="123"/>
      <c r="C226" s="124"/>
      <c r="D226" s="123"/>
      <c r="E226" s="125"/>
      <c r="F226" s="123"/>
      <c r="G226" s="123"/>
    </row>
    <row r="227" spans="1:7">
      <c r="A227" s="46"/>
      <c r="B227" s="123"/>
      <c r="C227" s="124"/>
      <c r="D227" s="123"/>
      <c r="E227" s="125"/>
      <c r="F227" s="123"/>
      <c r="G227" s="123"/>
    </row>
    <row r="228" spans="1:7">
      <c r="A228" s="46"/>
      <c r="B228" s="123"/>
      <c r="C228" s="124"/>
      <c r="D228" s="123"/>
      <c r="E228" s="125"/>
      <c r="F228" s="123"/>
      <c r="G228" s="123"/>
    </row>
    <row r="229" spans="1:7">
      <c r="A229" s="46"/>
      <c r="B229" s="123"/>
      <c r="C229" s="124"/>
      <c r="D229" s="123"/>
      <c r="E229" s="125"/>
      <c r="F229" s="123"/>
      <c r="G229" s="123"/>
    </row>
    <row r="230" spans="1:7">
      <c r="A230" s="46"/>
      <c r="B230" s="123"/>
      <c r="C230" s="124"/>
      <c r="D230" s="123"/>
      <c r="E230" s="125"/>
      <c r="F230" s="123"/>
      <c r="G230" s="123"/>
    </row>
    <row r="231" spans="1:7">
      <c r="A231" s="46"/>
      <c r="B231" s="123"/>
      <c r="C231" s="124"/>
      <c r="D231" s="123"/>
      <c r="E231" s="125"/>
      <c r="F231" s="123"/>
      <c r="G231" s="123"/>
    </row>
    <row r="232" spans="1:7">
      <c r="A232" s="46"/>
      <c r="B232" s="123"/>
      <c r="C232" s="124"/>
      <c r="D232" s="123"/>
      <c r="E232" s="125"/>
      <c r="F232" s="123"/>
      <c r="G232" s="123"/>
    </row>
    <row r="233" spans="1:7">
      <c r="A233" s="46"/>
      <c r="B233" s="123"/>
      <c r="C233" s="124"/>
      <c r="D233" s="123"/>
      <c r="E233" s="125"/>
      <c r="F233" s="123"/>
      <c r="G233" s="123"/>
    </row>
    <row r="234" spans="1:7">
      <c r="A234" s="46"/>
      <c r="B234" s="123"/>
      <c r="C234" s="124"/>
      <c r="D234" s="123"/>
      <c r="E234" s="125"/>
      <c r="F234" s="123"/>
      <c r="G234" s="123"/>
    </row>
    <row r="235" spans="1:7">
      <c r="A235" s="46"/>
      <c r="B235" s="123"/>
      <c r="C235" s="124"/>
      <c r="D235" s="123"/>
      <c r="E235" s="125"/>
      <c r="F235" s="123"/>
      <c r="G235" s="123"/>
    </row>
    <row r="236" spans="1:7">
      <c r="A236" s="46"/>
      <c r="B236" s="123"/>
      <c r="C236" s="124"/>
      <c r="D236" s="123"/>
      <c r="E236" s="125"/>
      <c r="F236" s="123"/>
      <c r="G236" s="123"/>
    </row>
    <row r="237" spans="1:7">
      <c r="A237" s="46"/>
      <c r="B237" s="123"/>
      <c r="C237" s="124"/>
      <c r="D237" s="123"/>
      <c r="E237" s="125"/>
      <c r="F237" s="123"/>
      <c r="G237" s="123"/>
    </row>
    <row r="238" spans="1:7">
      <c r="A238" s="46"/>
      <c r="B238" s="123"/>
      <c r="C238" s="124"/>
      <c r="D238" s="123"/>
      <c r="E238" s="125"/>
      <c r="F238" s="123"/>
      <c r="G238" s="123"/>
    </row>
    <row r="239" spans="1:7">
      <c r="A239" s="46"/>
      <c r="B239" s="123"/>
      <c r="C239" s="124"/>
      <c r="D239" s="123"/>
      <c r="E239" s="125"/>
      <c r="F239" s="123"/>
      <c r="G239" s="123"/>
    </row>
    <row r="240" spans="1:7">
      <c r="A240" s="46"/>
      <c r="B240" s="123"/>
      <c r="C240" s="124"/>
      <c r="D240" s="123"/>
      <c r="E240" s="125"/>
      <c r="F240" s="123"/>
      <c r="G240" s="123"/>
    </row>
    <row r="241" spans="1:7">
      <c r="A241" s="46"/>
      <c r="B241" s="123"/>
      <c r="C241" s="124"/>
      <c r="D241" s="123"/>
      <c r="E241" s="125"/>
      <c r="F241" s="123"/>
      <c r="G241" s="123"/>
    </row>
    <row r="242" spans="1:7">
      <c r="A242" s="46"/>
      <c r="B242" s="123"/>
      <c r="C242" s="124"/>
      <c r="D242" s="123"/>
      <c r="E242" s="125"/>
      <c r="F242" s="123"/>
      <c r="G242" s="123"/>
    </row>
    <row r="243" spans="1:7">
      <c r="A243" s="46"/>
      <c r="B243" s="123"/>
      <c r="C243" s="124"/>
      <c r="D243" s="123"/>
      <c r="E243" s="125"/>
      <c r="F243" s="123"/>
      <c r="G243" s="123"/>
    </row>
    <row r="244" spans="1:7">
      <c r="A244" s="46"/>
      <c r="B244" s="123"/>
      <c r="C244" s="124"/>
      <c r="D244" s="123"/>
      <c r="E244" s="125"/>
      <c r="F244" s="123"/>
      <c r="G244" s="123"/>
    </row>
    <row r="245" spans="1:7">
      <c r="A245" s="46"/>
      <c r="B245" s="123"/>
      <c r="C245" s="124"/>
      <c r="D245" s="123"/>
      <c r="E245" s="125"/>
      <c r="F245" s="123"/>
      <c r="G245" s="123"/>
    </row>
    <row r="246" spans="1:7">
      <c r="A246" s="46"/>
      <c r="B246" s="123"/>
      <c r="C246" s="124"/>
      <c r="D246" s="123"/>
      <c r="E246" s="125"/>
      <c r="F246" s="123"/>
      <c r="G246" s="123"/>
    </row>
    <row r="247" spans="1:7">
      <c r="A247" s="46"/>
      <c r="B247" s="123"/>
      <c r="C247" s="124"/>
      <c r="D247" s="123"/>
      <c r="E247" s="125"/>
      <c r="F247" s="123"/>
      <c r="G247" s="123"/>
    </row>
    <row r="248" spans="1:7">
      <c r="A248" s="46"/>
      <c r="B248" s="123"/>
      <c r="C248" s="124"/>
      <c r="D248" s="123"/>
      <c r="E248" s="125"/>
      <c r="F248" s="123"/>
      <c r="G248" s="123"/>
    </row>
    <row r="249" spans="1:7">
      <c r="A249" s="46"/>
      <c r="B249" s="123"/>
      <c r="C249" s="124"/>
      <c r="D249" s="123"/>
      <c r="E249" s="125"/>
      <c r="F249" s="123"/>
      <c r="G249" s="123"/>
    </row>
    <row r="250" spans="1:7">
      <c r="A250" s="46"/>
      <c r="B250" s="123"/>
      <c r="C250" s="124"/>
      <c r="D250" s="123"/>
      <c r="E250" s="125"/>
      <c r="F250" s="123"/>
      <c r="G250" s="123"/>
    </row>
    <row r="251" spans="1:7">
      <c r="A251" s="46"/>
      <c r="B251" s="123"/>
      <c r="C251" s="124"/>
      <c r="D251" s="123"/>
      <c r="E251" s="125"/>
      <c r="F251" s="123"/>
      <c r="G251" s="123"/>
    </row>
    <row r="252" spans="1:7">
      <c r="A252" s="46"/>
      <c r="B252" s="123"/>
      <c r="C252" s="124"/>
      <c r="D252" s="123"/>
      <c r="E252" s="125"/>
      <c r="F252" s="123"/>
      <c r="G252" s="123"/>
    </row>
    <row r="253" spans="1:7">
      <c r="A253" s="46"/>
      <c r="B253" s="123"/>
      <c r="C253" s="124"/>
      <c r="D253" s="123"/>
      <c r="E253" s="125"/>
      <c r="F253" s="123"/>
      <c r="G253" s="123"/>
    </row>
    <row r="254" spans="1:7">
      <c r="A254" s="46"/>
      <c r="B254" s="123"/>
      <c r="C254" s="124"/>
      <c r="D254" s="123"/>
      <c r="E254" s="125"/>
      <c r="F254" s="123"/>
      <c r="G254" s="123"/>
    </row>
    <row r="255" spans="1:7">
      <c r="A255" s="46"/>
      <c r="B255" s="123"/>
      <c r="C255" s="124"/>
      <c r="D255" s="123"/>
      <c r="E255" s="125"/>
      <c r="F255" s="123"/>
      <c r="G255" s="123"/>
    </row>
    <row r="256" spans="1:7">
      <c r="A256" s="46"/>
      <c r="B256" s="123"/>
      <c r="C256" s="124"/>
      <c r="D256" s="123"/>
      <c r="E256" s="125"/>
      <c r="F256" s="123"/>
      <c r="G256" s="123"/>
    </row>
    <row r="257" spans="1:7">
      <c r="A257" s="46"/>
      <c r="B257" s="123"/>
      <c r="C257" s="124"/>
      <c r="D257" s="123"/>
      <c r="E257" s="125"/>
      <c r="F257" s="123"/>
      <c r="G257" s="123"/>
    </row>
    <row r="258" spans="1:7">
      <c r="A258" s="46"/>
      <c r="B258" s="123"/>
      <c r="C258" s="124"/>
      <c r="D258" s="123"/>
      <c r="E258" s="125"/>
      <c r="F258" s="123"/>
      <c r="G258" s="123"/>
    </row>
    <row r="259" spans="1:7">
      <c r="A259" s="46"/>
      <c r="B259" s="123"/>
      <c r="C259" s="124"/>
      <c r="D259" s="123"/>
      <c r="E259" s="125"/>
      <c r="F259" s="123"/>
      <c r="G259" s="123"/>
    </row>
    <row r="260" spans="1:7">
      <c r="A260" s="46"/>
      <c r="B260" s="123"/>
      <c r="C260" s="124"/>
      <c r="D260" s="123"/>
      <c r="E260" s="125"/>
      <c r="F260" s="123"/>
      <c r="G260" s="123"/>
    </row>
    <row r="261" spans="1:7">
      <c r="A261" s="46"/>
      <c r="B261" s="123"/>
      <c r="C261" s="124"/>
      <c r="D261" s="123"/>
      <c r="E261" s="125"/>
      <c r="F261" s="123"/>
      <c r="G261" s="123"/>
    </row>
    <row r="262" spans="1:7">
      <c r="A262" s="46"/>
      <c r="B262" s="123"/>
      <c r="C262" s="124"/>
      <c r="D262" s="123"/>
      <c r="E262" s="125"/>
      <c r="F262" s="123"/>
      <c r="G262" s="123"/>
    </row>
    <row r="263" spans="1:7">
      <c r="A263" s="46"/>
      <c r="B263" s="123"/>
      <c r="C263" s="124"/>
      <c r="D263" s="123"/>
      <c r="E263" s="125"/>
      <c r="F263" s="123"/>
      <c r="G263" s="123"/>
    </row>
    <row r="264" spans="1:7">
      <c r="A264" s="46"/>
      <c r="B264" s="123"/>
      <c r="C264" s="124"/>
      <c r="D264" s="123"/>
      <c r="E264" s="125"/>
      <c r="F264" s="123"/>
      <c r="G264" s="123"/>
    </row>
    <row r="265" spans="1:7">
      <c r="A265" s="46"/>
      <c r="B265" s="123"/>
      <c r="C265" s="124"/>
      <c r="D265" s="123"/>
      <c r="E265" s="125"/>
      <c r="F265" s="123"/>
      <c r="G265" s="123"/>
    </row>
    <row r="266" spans="1:7">
      <c r="A266" s="46"/>
      <c r="B266" s="123"/>
      <c r="C266" s="124"/>
      <c r="D266" s="123"/>
      <c r="E266" s="125"/>
      <c r="F266" s="123"/>
      <c r="G266" s="123"/>
    </row>
    <row r="267" spans="1:7">
      <c r="A267" s="46"/>
      <c r="B267" s="123"/>
      <c r="C267" s="124"/>
      <c r="D267" s="123"/>
      <c r="E267" s="125"/>
      <c r="F267" s="123"/>
      <c r="G267" s="123"/>
    </row>
    <row r="268" spans="1:7">
      <c r="A268" s="46"/>
      <c r="B268" s="123"/>
      <c r="C268" s="124"/>
      <c r="D268" s="123"/>
      <c r="E268" s="125"/>
      <c r="F268" s="123"/>
      <c r="G268" s="123"/>
    </row>
    <row r="269" spans="1:7">
      <c r="A269" s="46"/>
      <c r="B269" s="123"/>
      <c r="C269" s="124"/>
      <c r="D269" s="123"/>
      <c r="E269" s="125"/>
      <c r="F269" s="123"/>
      <c r="G269" s="123"/>
    </row>
    <row r="270" spans="1:7">
      <c r="A270" s="46"/>
      <c r="B270" s="123"/>
      <c r="C270" s="124"/>
      <c r="D270" s="123"/>
      <c r="E270" s="125"/>
      <c r="F270" s="123"/>
      <c r="G270" s="123"/>
    </row>
    <row r="271" spans="1:7">
      <c r="A271" s="46"/>
      <c r="B271" s="123"/>
      <c r="C271" s="124"/>
      <c r="D271" s="123"/>
      <c r="E271" s="125"/>
      <c r="F271" s="123"/>
      <c r="G271" s="123"/>
    </row>
    <row r="272" spans="1:7">
      <c r="A272" s="46"/>
      <c r="B272" s="123"/>
      <c r="C272" s="124"/>
      <c r="D272" s="123"/>
      <c r="E272" s="125"/>
      <c r="F272" s="123"/>
      <c r="G272" s="123"/>
    </row>
    <row r="273" spans="1:7">
      <c r="A273" s="46"/>
      <c r="B273" s="123"/>
      <c r="C273" s="124"/>
      <c r="D273" s="123"/>
      <c r="E273" s="125"/>
      <c r="F273" s="123"/>
      <c r="G273" s="123"/>
    </row>
    <row r="274" spans="1:7">
      <c r="A274" s="46"/>
      <c r="B274" s="123"/>
      <c r="C274" s="124"/>
      <c r="D274" s="123"/>
      <c r="E274" s="125"/>
      <c r="F274" s="123"/>
      <c r="G274" s="123"/>
    </row>
    <row r="275" spans="1:7">
      <c r="A275" s="46"/>
      <c r="B275" s="123"/>
      <c r="C275" s="124"/>
      <c r="D275" s="123"/>
      <c r="E275" s="125"/>
      <c r="F275" s="123"/>
      <c r="G275" s="123"/>
    </row>
    <row r="276" spans="1:7">
      <c r="A276" s="46"/>
      <c r="B276" s="123"/>
      <c r="C276" s="124"/>
      <c r="D276" s="123"/>
      <c r="E276" s="125"/>
      <c r="F276" s="123"/>
      <c r="G276" s="123"/>
    </row>
    <row r="277" spans="1:7">
      <c r="A277" s="46"/>
      <c r="B277" s="123"/>
      <c r="C277" s="124"/>
      <c r="D277" s="123"/>
      <c r="E277" s="125"/>
      <c r="F277" s="123"/>
      <c r="G277" s="123"/>
    </row>
    <row r="278" spans="1:7">
      <c r="A278" s="46"/>
      <c r="B278" s="123"/>
      <c r="C278" s="124"/>
      <c r="D278" s="123"/>
      <c r="E278" s="125"/>
      <c r="F278" s="123"/>
      <c r="G278" s="123"/>
    </row>
    <row r="279" spans="1:7">
      <c r="A279" s="46"/>
      <c r="B279" s="123"/>
      <c r="C279" s="124"/>
      <c r="D279" s="123"/>
      <c r="E279" s="125"/>
      <c r="F279" s="123"/>
      <c r="G279" s="123"/>
    </row>
    <row r="280" spans="1:7">
      <c r="A280" s="46"/>
      <c r="B280" s="123"/>
      <c r="C280" s="124"/>
      <c r="D280" s="123"/>
      <c r="E280" s="125"/>
      <c r="F280" s="123"/>
      <c r="G280" s="123"/>
    </row>
    <row r="281" spans="1:7">
      <c r="A281" s="46"/>
      <c r="B281" s="123"/>
      <c r="C281" s="124"/>
      <c r="D281" s="123"/>
      <c r="E281" s="125"/>
      <c r="F281" s="123"/>
      <c r="G281" s="123"/>
    </row>
    <row r="282" spans="1:7">
      <c r="A282" s="46"/>
      <c r="B282" s="123"/>
      <c r="C282" s="124"/>
      <c r="D282" s="123"/>
      <c r="E282" s="125"/>
      <c r="F282" s="123"/>
      <c r="G282" s="123"/>
    </row>
    <row r="283" spans="1:7">
      <c r="A283" s="46"/>
      <c r="B283" s="123"/>
      <c r="C283" s="124"/>
      <c r="D283" s="123"/>
      <c r="E283" s="125"/>
      <c r="F283" s="123"/>
      <c r="G283" s="123"/>
    </row>
    <row r="284" spans="1:7">
      <c r="A284" s="46"/>
      <c r="B284" s="123"/>
      <c r="C284" s="124"/>
      <c r="D284" s="123"/>
      <c r="E284" s="125"/>
      <c r="F284" s="123"/>
      <c r="G284" s="123"/>
    </row>
    <row r="285" spans="1:7">
      <c r="A285" s="46"/>
      <c r="B285" s="123"/>
      <c r="C285" s="124"/>
      <c r="D285" s="123"/>
      <c r="E285" s="125"/>
      <c r="F285" s="123"/>
      <c r="G285" s="123"/>
    </row>
    <row r="286" spans="1:7">
      <c r="A286" s="46"/>
      <c r="B286" s="123"/>
      <c r="C286" s="124"/>
      <c r="D286" s="123"/>
      <c r="E286" s="125"/>
      <c r="F286" s="123"/>
      <c r="G286" s="123"/>
    </row>
    <row r="287" spans="1:7">
      <c r="A287" s="46"/>
      <c r="B287" s="123"/>
      <c r="C287" s="124"/>
      <c r="D287" s="123"/>
      <c r="E287" s="125"/>
      <c r="F287" s="123"/>
      <c r="G287" s="123"/>
    </row>
    <row r="288" spans="1:7">
      <c r="A288" s="46"/>
      <c r="B288" s="123"/>
      <c r="C288" s="124"/>
      <c r="D288" s="123"/>
      <c r="E288" s="125"/>
      <c r="F288" s="123"/>
      <c r="G288" s="123"/>
    </row>
    <row r="289" spans="1:7">
      <c r="A289" s="46"/>
      <c r="B289" s="123"/>
      <c r="C289" s="124"/>
      <c r="D289" s="123"/>
      <c r="E289" s="125"/>
      <c r="F289" s="123"/>
      <c r="G289" s="123"/>
    </row>
    <row r="290" spans="1:7">
      <c r="A290" s="46"/>
      <c r="B290" s="123"/>
      <c r="C290" s="124"/>
      <c r="D290" s="123"/>
      <c r="E290" s="125"/>
      <c r="F290" s="123"/>
      <c r="G290" s="123"/>
    </row>
    <row r="291" spans="1:7">
      <c r="A291" s="46"/>
      <c r="B291" s="123"/>
      <c r="C291" s="124"/>
      <c r="D291" s="123"/>
      <c r="E291" s="125"/>
      <c r="F291" s="123"/>
      <c r="G291" s="123"/>
    </row>
    <row r="292" spans="1:7">
      <c r="A292" s="46"/>
      <c r="B292" s="123"/>
      <c r="C292" s="124"/>
      <c r="D292" s="123"/>
      <c r="E292" s="125"/>
      <c r="F292" s="123"/>
      <c r="G292" s="123"/>
    </row>
    <row r="293" spans="1:7">
      <c r="A293" s="46"/>
      <c r="B293" s="123"/>
      <c r="C293" s="124"/>
      <c r="D293" s="123"/>
      <c r="E293" s="125"/>
      <c r="F293" s="123"/>
      <c r="G293" s="123"/>
    </row>
    <row r="294" spans="1:7">
      <c r="A294" s="46"/>
      <c r="B294" s="123"/>
      <c r="C294" s="124"/>
      <c r="D294" s="123"/>
      <c r="E294" s="125"/>
      <c r="F294" s="123"/>
      <c r="G294" s="123"/>
    </row>
    <row r="295" spans="1:7">
      <c r="A295" s="46"/>
      <c r="B295" s="123"/>
      <c r="C295" s="124"/>
      <c r="D295" s="123"/>
      <c r="E295" s="125"/>
      <c r="F295" s="123"/>
      <c r="G295" s="123"/>
    </row>
    <row r="296" spans="1:7">
      <c r="A296" s="46"/>
      <c r="B296" s="123"/>
      <c r="C296" s="124"/>
      <c r="D296" s="123"/>
      <c r="E296" s="125"/>
      <c r="F296" s="123"/>
      <c r="G296" s="123"/>
    </row>
    <row r="297" spans="1:7">
      <c r="A297" s="46"/>
      <c r="B297" s="123"/>
      <c r="C297" s="124"/>
      <c r="D297" s="123"/>
      <c r="E297" s="125"/>
      <c r="F297" s="123"/>
      <c r="G297" s="123"/>
    </row>
    <row r="298" spans="1:7">
      <c r="A298" s="46"/>
      <c r="B298" s="123"/>
      <c r="C298" s="124"/>
      <c r="D298" s="123"/>
      <c r="E298" s="125"/>
      <c r="F298" s="123"/>
      <c r="G298" s="123"/>
    </row>
    <row r="299" spans="1:7">
      <c r="A299" s="46"/>
      <c r="B299" s="123"/>
      <c r="C299" s="124"/>
      <c r="D299" s="123"/>
      <c r="E299" s="125"/>
      <c r="F299" s="123"/>
      <c r="G299" s="123"/>
    </row>
    <row r="300" spans="1:7">
      <c r="A300" s="46"/>
      <c r="B300" s="123"/>
      <c r="C300" s="124"/>
      <c r="D300" s="123"/>
      <c r="E300" s="125"/>
      <c r="F300" s="123"/>
      <c r="G300" s="123"/>
    </row>
    <row r="301" spans="1:7">
      <c r="A301" s="46"/>
      <c r="B301" s="123"/>
      <c r="C301" s="124"/>
      <c r="D301" s="123"/>
      <c r="E301" s="125"/>
      <c r="F301" s="123"/>
      <c r="G301" s="123"/>
    </row>
    <row r="302" spans="1:7">
      <c r="A302" s="46"/>
      <c r="B302" s="123"/>
      <c r="C302" s="124"/>
      <c r="D302" s="123"/>
      <c r="E302" s="125"/>
      <c r="F302" s="123"/>
      <c r="G302" s="123"/>
    </row>
    <row r="303" spans="1:7">
      <c r="A303" s="46"/>
      <c r="B303" s="123"/>
      <c r="C303" s="124"/>
      <c r="D303" s="123"/>
      <c r="E303" s="125"/>
      <c r="F303" s="123"/>
      <c r="G303" s="123"/>
    </row>
    <row r="304" spans="1:7">
      <c r="A304" s="46"/>
      <c r="B304" s="123"/>
      <c r="C304" s="124"/>
      <c r="D304" s="123"/>
      <c r="E304" s="125"/>
      <c r="F304" s="123"/>
      <c r="G304" s="123"/>
    </row>
    <row r="305" spans="1:7">
      <c r="A305" s="46"/>
      <c r="B305" s="123"/>
      <c r="C305" s="124"/>
      <c r="D305" s="123"/>
      <c r="E305" s="125"/>
      <c r="F305" s="123"/>
      <c r="G305" s="123"/>
    </row>
    <row r="306" spans="1:7">
      <c r="A306" s="46"/>
      <c r="B306" s="123"/>
      <c r="C306" s="124"/>
      <c r="D306" s="123"/>
      <c r="E306" s="125"/>
      <c r="F306" s="123"/>
      <c r="G306" s="123"/>
    </row>
    <row r="307" spans="1:7">
      <c r="A307" s="46"/>
      <c r="B307" s="123"/>
      <c r="C307" s="124"/>
      <c r="D307" s="123"/>
      <c r="E307" s="125"/>
      <c r="F307" s="123"/>
      <c r="G307" s="123"/>
    </row>
    <row r="308" spans="1:7">
      <c r="A308" s="46"/>
      <c r="B308" s="123"/>
      <c r="C308" s="124"/>
      <c r="D308" s="123"/>
      <c r="E308" s="125"/>
      <c r="F308" s="123"/>
      <c r="G308" s="123"/>
    </row>
    <row r="309" spans="1:7">
      <c r="A309" s="46"/>
      <c r="B309" s="123"/>
      <c r="C309" s="124"/>
      <c r="D309" s="123"/>
      <c r="E309" s="125"/>
      <c r="F309" s="123"/>
      <c r="G309" s="123"/>
    </row>
    <row r="310" spans="1:7">
      <c r="A310" s="46"/>
      <c r="B310" s="123"/>
      <c r="C310" s="124"/>
      <c r="D310" s="123"/>
      <c r="E310" s="125"/>
      <c r="F310" s="123"/>
      <c r="G310" s="123"/>
    </row>
    <row r="311" spans="1:7">
      <c r="A311" s="46"/>
      <c r="B311" s="123"/>
      <c r="C311" s="124"/>
      <c r="D311" s="123"/>
      <c r="E311" s="125"/>
      <c r="F311" s="123"/>
      <c r="G311" s="123"/>
    </row>
    <row r="312" spans="1:7">
      <c r="A312" s="46"/>
      <c r="B312" s="123"/>
      <c r="C312" s="124"/>
      <c r="D312" s="123"/>
      <c r="E312" s="125"/>
      <c r="F312" s="123"/>
      <c r="G312" s="123"/>
    </row>
    <row r="313" spans="1:7">
      <c r="A313" s="46"/>
      <c r="B313" s="123"/>
      <c r="C313" s="124"/>
      <c r="D313" s="123"/>
      <c r="E313" s="125"/>
      <c r="F313" s="123"/>
      <c r="G313" s="123"/>
    </row>
    <row r="314" spans="1:7">
      <c r="A314" s="46"/>
      <c r="B314" s="123"/>
      <c r="C314" s="124"/>
      <c r="D314" s="123"/>
      <c r="E314" s="125"/>
      <c r="F314" s="123"/>
      <c r="G314" s="123"/>
    </row>
    <row r="315" spans="1:7">
      <c r="A315" s="46"/>
      <c r="B315" s="123"/>
      <c r="C315" s="124"/>
      <c r="D315" s="123"/>
      <c r="E315" s="125"/>
      <c r="F315" s="123"/>
      <c r="G315" s="123"/>
    </row>
    <row r="316" spans="1:7">
      <c r="A316" s="46"/>
      <c r="B316" s="123"/>
      <c r="C316" s="124"/>
      <c r="D316" s="123"/>
      <c r="E316" s="125"/>
      <c r="F316" s="123"/>
      <c r="G316" s="123"/>
    </row>
    <row r="317" spans="1:7">
      <c r="A317" s="46"/>
      <c r="B317" s="123"/>
      <c r="C317" s="124"/>
      <c r="D317" s="123"/>
      <c r="E317" s="125"/>
      <c r="F317" s="123"/>
      <c r="G317" s="123"/>
    </row>
    <row r="318" spans="1:7">
      <c r="A318" s="46"/>
      <c r="B318" s="123"/>
      <c r="C318" s="124"/>
      <c r="D318" s="123"/>
      <c r="E318" s="125"/>
      <c r="F318" s="123"/>
      <c r="G318" s="123"/>
    </row>
    <row r="319" spans="1:7">
      <c r="A319" s="46"/>
      <c r="B319" s="123"/>
      <c r="C319" s="124"/>
      <c r="D319" s="123"/>
      <c r="E319" s="125"/>
      <c r="F319" s="123"/>
      <c r="G319" s="123"/>
    </row>
    <row r="320" spans="1:7">
      <c r="A320" s="46"/>
      <c r="B320" s="123"/>
      <c r="C320" s="124"/>
      <c r="D320" s="123"/>
      <c r="E320" s="125"/>
      <c r="F320" s="123"/>
      <c r="G320" s="123"/>
    </row>
    <row r="321" spans="1:7">
      <c r="A321" s="46"/>
      <c r="B321" s="123"/>
      <c r="C321" s="124"/>
      <c r="D321" s="123"/>
      <c r="E321" s="125"/>
      <c r="F321" s="123"/>
      <c r="G321" s="123"/>
    </row>
    <row r="322" spans="1:7">
      <c r="A322" s="46"/>
      <c r="B322" s="123"/>
      <c r="C322" s="124"/>
      <c r="D322" s="123"/>
      <c r="E322" s="125"/>
      <c r="F322" s="123"/>
      <c r="G322" s="123"/>
    </row>
    <row r="323" spans="1:7">
      <c r="A323" s="46"/>
      <c r="B323" s="123"/>
      <c r="C323" s="124"/>
      <c r="D323" s="123"/>
      <c r="E323" s="125"/>
      <c r="F323" s="123"/>
      <c r="G323" s="123"/>
    </row>
    <row r="324" spans="1:7">
      <c r="A324" s="46"/>
      <c r="B324" s="123"/>
      <c r="C324" s="124"/>
      <c r="D324" s="123"/>
      <c r="E324" s="125"/>
      <c r="F324" s="123"/>
      <c r="G324" s="123"/>
    </row>
    <row r="325" spans="1:7">
      <c r="A325" s="46"/>
      <c r="B325" s="123"/>
      <c r="C325" s="124"/>
      <c r="D325" s="123"/>
      <c r="E325" s="125"/>
      <c r="F325" s="123"/>
      <c r="G325" s="123"/>
    </row>
    <row r="326" spans="1:7">
      <c r="A326" s="46"/>
      <c r="B326" s="123"/>
      <c r="C326" s="124"/>
      <c r="D326" s="123"/>
      <c r="E326" s="125"/>
      <c r="F326" s="123"/>
      <c r="G326" s="123"/>
    </row>
    <row r="327" spans="1:7">
      <c r="A327" s="46"/>
      <c r="B327" s="123"/>
      <c r="C327" s="124"/>
      <c r="D327" s="123"/>
      <c r="E327" s="125"/>
      <c r="F327" s="123"/>
      <c r="G327" s="123"/>
    </row>
    <row r="328" spans="1:7">
      <c r="A328" s="46"/>
      <c r="B328" s="123"/>
      <c r="C328" s="124"/>
      <c r="D328" s="123"/>
      <c r="E328" s="125"/>
      <c r="F328" s="123"/>
      <c r="G328" s="123"/>
    </row>
    <row r="329" spans="1:7">
      <c r="A329" s="46"/>
      <c r="B329" s="123"/>
      <c r="C329" s="124"/>
      <c r="D329" s="123"/>
      <c r="E329" s="125"/>
      <c r="F329" s="123"/>
      <c r="G329" s="123"/>
    </row>
    <row r="330" spans="1:7">
      <c r="A330" s="46"/>
      <c r="B330" s="123"/>
      <c r="C330" s="124"/>
      <c r="D330" s="123"/>
      <c r="E330" s="125"/>
      <c r="F330" s="123"/>
      <c r="G330" s="123"/>
    </row>
    <row r="331" spans="1:7">
      <c r="A331" s="46"/>
      <c r="B331" s="123"/>
      <c r="C331" s="124"/>
      <c r="D331" s="123"/>
      <c r="E331" s="125"/>
      <c r="F331" s="123"/>
      <c r="G331" s="123"/>
    </row>
    <row r="332" spans="1:7">
      <c r="A332" s="46"/>
      <c r="B332" s="123"/>
      <c r="C332" s="124"/>
      <c r="D332" s="123"/>
      <c r="E332" s="125"/>
      <c r="F332" s="123"/>
      <c r="G332" s="123"/>
    </row>
    <row r="333" spans="1:7">
      <c r="A333" s="46"/>
      <c r="B333" s="123"/>
      <c r="C333" s="124"/>
      <c r="D333" s="123"/>
      <c r="E333" s="125"/>
      <c r="F333" s="123"/>
      <c r="G333" s="123"/>
    </row>
    <row r="334" spans="1:7">
      <c r="A334" s="46"/>
      <c r="B334" s="123"/>
      <c r="C334" s="124"/>
      <c r="D334" s="123"/>
      <c r="E334" s="125"/>
      <c r="F334" s="123"/>
      <c r="G334" s="123"/>
    </row>
    <row r="335" spans="1:7">
      <c r="A335" s="46"/>
      <c r="B335" s="123"/>
      <c r="C335" s="124"/>
      <c r="D335" s="123"/>
      <c r="E335" s="125"/>
      <c r="F335" s="123"/>
      <c r="G335" s="123"/>
    </row>
    <row r="336" spans="1:7">
      <c r="A336" s="46"/>
      <c r="B336" s="123"/>
      <c r="C336" s="124"/>
      <c r="D336" s="123"/>
      <c r="E336" s="125"/>
      <c r="F336" s="123"/>
      <c r="G336" s="123"/>
    </row>
    <row r="337" spans="1:7">
      <c r="A337" s="46"/>
      <c r="B337" s="123"/>
      <c r="C337" s="124"/>
      <c r="D337" s="123"/>
      <c r="E337" s="125"/>
      <c r="F337" s="123"/>
      <c r="G337" s="123"/>
    </row>
    <row r="338" spans="1:7">
      <c r="A338" s="46"/>
      <c r="B338" s="123"/>
      <c r="C338" s="124"/>
      <c r="D338" s="123"/>
      <c r="E338" s="125"/>
      <c r="F338" s="123"/>
      <c r="G338" s="123"/>
    </row>
    <row r="339" spans="1:7">
      <c r="A339" s="46"/>
      <c r="B339" s="123"/>
      <c r="C339" s="124"/>
      <c r="D339" s="123"/>
      <c r="E339" s="125"/>
      <c r="F339" s="123"/>
      <c r="G339" s="123"/>
    </row>
    <row r="340" spans="1:7">
      <c r="A340" s="46"/>
      <c r="B340" s="123"/>
      <c r="C340" s="124"/>
      <c r="D340" s="123"/>
      <c r="E340" s="125"/>
      <c r="F340" s="123"/>
      <c r="G340" s="123"/>
    </row>
    <row r="341" spans="1:7">
      <c r="A341" s="46"/>
      <c r="B341" s="123"/>
      <c r="C341" s="124"/>
      <c r="D341" s="123"/>
      <c r="E341" s="125"/>
      <c r="F341" s="123"/>
      <c r="G341" s="123"/>
    </row>
    <row r="342" spans="1:7">
      <c r="A342" s="46"/>
      <c r="B342" s="123"/>
      <c r="C342" s="124"/>
      <c r="D342" s="123"/>
      <c r="E342" s="125"/>
      <c r="F342" s="123"/>
      <c r="G342" s="123"/>
    </row>
    <row r="343" spans="1:7">
      <c r="A343" s="46"/>
      <c r="B343" s="123"/>
      <c r="C343" s="124"/>
      <c r="D343" s="123"/>
      <c r="E343" s="125"/>
      <c r="F343" s="123"/>
      <c r="G343" s="123"/>
    </row>
    <row r="344" spans="1:7">
      <c r="A344" s="46"/>
      <c r="B344" s="123"/>
      <c r="C344" s="124"/>
      <c r="D344" s="123"/>
      <c r="E344" s="125"/>
      <c r="F344" s="123"/>
      <c r="G344" s="123"/>
    </row>
    <row r="345" spans="1:7">
      <c r="A345" s="46"/>
      <c r="B345" s="123"/>
      <c r="C345" s="124"/>
      <c r="D345" s="123"/>
      <c r="E345" s="125"/>
      <c r="F345" s="123"/>
      <c r="G345" s="123"/>
    </row>
    <row r="346" spans="1:7">
      <c r="A346" s="46"/>
      <c r="B346" s="123"/>
      <c r="C346" s="124"/>
      <c r="D346" s="123"/>
      <c r="E346" s="125"/>
      <c r="F346" s="123"/>
      <c r="G346" s="123"/>
    </row>
    <row r="347" spans="1:7">
      <c r="A347" s="46"/>
      <c r="B347" s="123"/>
      <c r="C347" s="124"/>
      <c r="D347" s="123"/>
      <c r="E347" s="125"/>
      <c r="F347" s="123"/>
      <c r="G347" s="123"/>
    </row>
    <row r="348" spans="1:7">
      <c r="A348" s="46"/>
      <c r="B348" s="123"/>
      <c r="C348" s="124"/>
      <c r="D348" s="123"/>
      <c r="E348" s="125"/>
      <c r="F348" s="123"/>
      <c r="G348" s="123"/>
    </row>
    <row r="349" spans="1:7">
      <c r="A349" s="46"/>
      <c r="B349" s="123"/>
      <c r="C349" s="124"/>
      <c r="D349" s="123"/>
      <c r="E349" s="125"/>
      <c r="F349" s="123"/>
      <c r="G349" s="123"/>
    </row>
    <row r="350" spans="1:7">
      <c r="A350" s="46"/>
      <c r="B350" s="123"/>
      <c r="C350" s="124"/>
      <c r="D350" s="123"/>
      <c r="E350" s="125"/>
      <c r="F350" s="123"/>
      <c r="G350" s="123"/>
    </row>
    <row r="351" spans="1:7">
      <c r="A351" s="46"/>
      <c r="B351" s="123"/>
      <c r="C351" s="124"/>
      <c r="D351" s="123"/>
      <c r="E351" s="125"/>
      <c r="F351" s="123"/>
      <c r="G351" s="123"/>
    </row>
    <row r="352" spans="1:7">
      <c r="A352" s="46"/>
      <c r="B352" s="123"/>
      <c r="C352" s="124"/>
      <c r="D352" s="123"/>
      <c r="E352" s="125"/>
      <c r="F352" s="123"/>
      <c r="G352" s="123"/>
    </row>
    <row r="353" spans="1:7">
      <c r="A353" s="46"/>
      <c r="B353" s="123"/>
      <c r="C353" s="124"/>
      <c r="D353" s="123"/>
      <c r="E353" s="125"/>
      <c r="F353" s="123"/>
      <c r="G353" s="123"/>
    </row>
    <row r="354" spans="1:7">
      <c r="A354" s="46"/>
      <c r="B354" s="123"/>
      <c r="C354" s="124"/>
      <c r="D354" s="123"/>
      <c r="E354" s="125"/>
      <c r="F354" s="123"/>
      <c r="G354" s="123"/>
    </row>
    <row r="355" spans="1:7">
      <c r="A355" s="46"/>
      <c r="B355" s="123"/>
      <c r="C355" s="124"/>
      <c r="D355" s="123"/>
      <c r="E355" s="125"/>
      <c r="F355" s="123"/>
      <c r="G355" s="123"/>
    </row>
    <row r="356" spans="1:7">
      <c r="A356" s="46"/>
      <c r="B356" s="123"/>
      <c r="C356" s="124"/>
      <c r="D356" s="123"/>
      <c r="E356" s="125"/>
      <c r="F356" s="123"/>
      <c r="G356" s="123"/>
    </row>
    <row r="357" spans="1:7">
      <c r="A357" s="46"/>
      <c r="B357" s="123"/>
      <c r="C357" s="124"/>
      <c r="D357" s="123"/>
      <c r="E357" s="125"/>
      <c r="F357" s="123"/>
      <c r="G357" s="123"/>
    </row>
    <row r="358" spans="1:7">
      <c r="A358" s="46"/>
      <c r="B358" s="123"/>
      <c r="C358" s="124"/>
      <c r="D358" s="123"/>
      <c r="E358" s="125"/>
      <c r="F358" s="123"/>
      <c r="G358" s="123"/>
    </row>
    <row r="359" spans="1:7">
      <c r="A359" s="46"/>
      <c r="B359" s="123"/>
      <c r="C359" s="124"/>
      <c r="D359" s="123"/>
      <c r="E359" s="125"/>
      <c r="F359" s="123"/>
      <c r="G359" s="123"/>
    </row>
    <row r="360" spans="1:7">
      <c r="A360" s="46"/>
      <c r="B360" s="123"/>
      <c r="C360" s="124"/>
      <c r="D360" s="123"/>
      <c r="E360" s="125"/>
      <c r="F360" s="123"/>
      <c r="G360" s="123"/>
    </row>
    <row r="361" spans="1:7">
      <c r="A361" s="46"/>
      <c r="B361" s="123"/>
      <c r="C361" s="124"/>
      <c r="D361" s="123"/>
      <c r="E361" s="125"/>
      <c r="F361" s="123"/>
      <c r="G361" s="123"/>
    </row>
    <row r="362" spans="1:7">
      <c r="A362" s="46"/>
      <c r="B362" s="123"/>
      <c r="C362" s="124"/>
      <c r="D362" s="123"/>
      <c r="E362" s="125"/>
      <c r="F362" s="123"/>
      <c r="G362" s="123"/>
    </row>
    <row r="363" spans="1:7">
      <c r="A363" s="46"/>
      <c r="B363" s="123"/>
      <c r="C363" s="124"/>
      <c r="D363" s="123"/>
      <c r="E363" s="125"/>
      <c r="F363" s="123"/>
      <c r="G363" s="123"/>
    </row>
    <row r="364" spans="1:7">
      <c r="A364" s="46"/>
      <c r="B364" s="123"/>
      <c r="C364" s="124"/>
      <c r="D364" s="123"/>
      <c r="E364" s="125"/>
      <c r="F364" s="123"/>
      <c r="G364" s="123"/>
    </row>
    <row r="365" spans="1:7">
      <c r="A365" s="46"/>
      <c r="B365" s="123"/>
      <c r="C365" s="124"/>
      <c r="D365" s="123"/>
      <c r="E365" s="125"/>
      <c r="F365" s="123"/>
      <c r="G365" s="123"/>
    </row>
    <row r="366" spans="1:7">
      <c r="A366" s="46"/>
      <c r="B366" s="123"/>
      <c r="C366" s="124"/>
      <c r="D366" s="123"/>
      <c r="E366" s="125"/>
      <c r="F366" s="123"/>
      <c r="G366" s="123"/>
    </row>
    <row r="367" spans="1:7">
      <c r="A367" s="46"/>
      <c r="B367" s="123"/>
      <c r="C367" s="124"/>
      <c r="D367" s="123"/>
      <c r="E367" s="125"/>
      <c r="F367" s="123"/>
      <c r="G367" s="123"/>
    </row>
    <row r="368" spans="1:7">
      <c r="A368" s="46"/>
      <c r="B368" s="123"/>
      <c r="C368" s="124"/>
      <c r="D368" s="123"/>
      <c r="E368" s="125"/>
      <c r="F368" s="123"/>
      <c r="G368" s="123"/>
    </row>
    <row r="369" spans="1:7">
      <c r="A369" s="46"/>
      <c r="B369" s="123"/>
      <c r="C369" s="124"/>
      <c r="D369" s="123"/>
      <c r="E369" s="125"/>
      <c r="F369" s="123"/>
      <c r="G369" s="123"/>
    </row>
    <row r="370" spans="1:7">
      <c r="A370" s="46"/>
      <c r="B370" s="123"/>
      <c r="C370" s="124"/>
      <c r="D370" s="123"/>
      <c r="E370" s="125"/>
      <c r="F370" s="123"/>
      <c r="G370" s="123"/>
    </row>
    <row r="371" spans="1:7">
      <c r="A371" s="46"/>
      <c r="B371" s="123"/>
      <c r="C371" s="124"/>
      <c r="D371" s="123"/>
      <c r="E371" s="125"/>
      <c r="F371" s="123"/>
      <c r="G371" s="123"/>
    </row>
    <row r="372" spans="1:7">
      <c r="A372" s="46"/>
      <c r="B372" s="123"/>
      <c r="C372" s="124"/>
      <c r="D372" s="123"/>
      <c r="E372" s="125"/>
      <c r="F372" s="123"/>
      <c r="G372" s="123"/>
    </row>
    <row r="373" spans="1:7">
      <c r="A373" s="46"/>
      <c r="B373" s="123"/>
      <c r="C373" s="124"/>
      <c r="D373" s="123"/>
      <c r="E373" s="125"/>
      <c r="F373" s="123"/>
      <c r="G373" s="123"/>
    </row>
    <row r="374" spans="1:7">
      <c r="A374" s="46"/>
      <c r="B374" s="123"/>
      <c r="C374" s="124"/>
      <c r="D374" s="123"/>
      <c r="E374" s="125"/>
      <c r="F374" s="123"/>
      <c r="G374" s="123"/>
    </row>
    <row r="375" spans="1:7">
      <c r="A375" s="46"/>
      <c r="B375" s="123"/>
      <c r="C375" s="124"/>
      <c r="D375" s="123"/>
      <c r="E375" s="125"/>
      <c r="F375" s="123"/>
      <c r="G375" s="123"/>
    </row>
    <row r="376" spans="1:7">
      <c r="A376" s="46"/>
      <c r="B376" s="123"/>
      <c r="C376" s="124"/>
      <c r="D376" s="123"/>
      <c r="E376" s="125"/>
      <c r="F376" s="123"/>
      <c r="G376" s="123"/>
    </row>
    <row r="377" spans="1:7">
      <c r="A377" s="46"/>
      <c r="B377" s="123"/>
      <c r="C377" s="124"/>
      <c r="D377" s="123"/>
      <c r="E377" s="125"/>
      <c r="F377" s="123"/>
      <c r="G377" s="123"/>
    </row>
    <row r="378" spans="1:7">
      <c r="A378" s="46"/>
      <c r="B378" s="123"/>
      <c r="C378" s="124"/>
      <c r="D378" s="123"/>
      <c r="E378" s="125"/>
      <c r="F378" s="123"/>
      <c r="G378" s="123"/>
    </row>
    <row r="379" spans="1:7">
      <c r="A379" s="46"/>
      <c r="B379" s="123"/>
      <c r="C379" s="124"/>
      <c r="D379" s="123"/>
      <c r="E379" s="125"/>
      <c r="F379" s="123"/>
      <c r="G379" s="123"/>
    </row>
    <row r="380" spans="1:7">
      <c r="A380" s="46"/>
      <c r="B380" s="123"/>
      <c r="C380" s="124"/>
      <c r="D380" s="123"/>
      <c r="E380" s="125"/>
      <c r="F380" s="123"/>
      <c r="G380" s="123"/>
    </row>
    <row r="381" spans="1:7">
      <c r="A381" s="46"/>
      <c r="B381" s="123"/>
      <c r="C381" s="124"/>
      <c r="D381" s="123"/>
      <c r="E381" s="125"/>
      <c r="F381" s="123"/>
      <c r="G381" s="123"/>
    </row>
    <row r="382" spans="1:7">
      <c r="A382" s="46"/>
      <c r="B382" s="123"/>
      <c r="C382" s="124"/>
      <c r="D382" s="123"/>
      <c r="E382" s="125"/>
      <c r="F382" s="123"/>
      <c r="G382" s="123"/>
    </row>
    <row r="383" spans="1:7">
      <c r="A383" s="46"/>
      <c r="B383" s="123"/>
      <c r="C383" s="124"/>
      <c r="D383" s="123"/>
      <c r="E383" s="125"/>
      <c r="F383" s="123"/>
      <c r="G383" s="123"/>
    </row>
    <row r="384" spans="1:7">
      <c r="A384" s="46"/>
      <c r="B384" s="123"/>
      <c r="C384" s="124"/>
      <c r="D384" s="123"/>
      <c r="E384" s="125"/>
      <c r="F384" s="123"/>
      <c r="G384" s="123"/>
    </row>
    <row r="385" spans="1:7">
      <c r="A385" s="46"/>
      <c r="B385" s="123"/>
      <c r="C385" s="124"/>
      <c r="D385" s="123"/>
      <c r="E385" s="125"/>
      <c r="F385" s="123"/>
      <c r="G385" s="123"/>
    </row>
    <row r="386" spans="1:7">
      <c r="A386" s="46"/>
      <c r="B386" s="123"/>
      <c r="C386" s="124"/>
      <c r="D386" s="123"/>
      <c r="E386" s="125"/>
      <c r="F386" s="123"/>
      <c r="G386" s="123"/>
    </row>
    <row r="387" spans="1:7">
      <c r="A387" s="46"/>
      <c r="B387" s="123"/>
      <c r="C387" s="124"/>
      <c r="D387" s="123"/>
      <c r="E387" s="125"/>
      <c r="F387" s="123"/>
      <c r="G387" s="123"/>
    </row>
    <row r="388" spans="1:7">
      <c r="A388" s="46"/>
      <c r="B388" s="123"/>
      <c r="C388" s="124"/>
      <c r="D388" s="123"/>
      <c r="E388" s="125"/>
      <c r="F388" s="123"/>
      <c r="G388" s="123"/>
    </row>
    <row r="389" spans="1:7">
      <c r="A389" s="46"/>
      <c r="B389" s="123"/>
      <c r="C389" s="124"/>
      <c r="D389" s="123"/>
      <c r="E389" s="125"/>
      <c r="F389" s="123"/>
      <c r="G389" s="123"/>
    </row>
    <row r="390" spans="1:7">
      <c r="A390" s="46"/>
      <c r="B390" s="123"/>
      <c r="C390" s="124"/>
      <c r="D390" s="123"/>
      <c r="E390" s="125"/>
      <c r="F390" s="123"/>
      <c r="G390" s="123"/>
    </row>
    <row r="391" spans="1:7">
      <c r="A391" s="46"/>
      <c r="B391" s="123"/>
      <c r="C391" s="124"/>
      <c r="D391" s="123"/>
      <c r="E391" s="125"/>
      <c r="F391" s="123"/>
      <c r="G391" s="123"/>
    </row>
    <row r="392" spans="1:7">
      <c r="A392" s="46"/>
      <c r="B392" s="123"/>
      <c r="C392" s="124"/>
      <c r="D392" s="123"/>
      <c r="E392" s="125"/>
      <c r="F392" s="123"/>
      <c r="G392" s="123"/>
    </row>
    <row r="393" spans="1:7">
      <c r="A393" s="46"/>
      <c r="B393" s="123"/>
      <c r="C393" s="124"/>
      <c r="D393" s="123"/>
      <c r="E393" s="125"/>
      <c r="F393" s="123"/>
      <c r="G393" s="123"/>
    </row>
    <row r="394" spans="1:7">
      <c r="A394" s="46"/>
      <c r="B394" s="123"/>
      <c r="C394" s="124"/>
      <c r="D394" s="123"/>
      <c r="E394" s="125"/>
      <c r="F394" s="123"/>
      <c r="G394" s="123"/>
    </row>
    <row r="395" spans="1:7">
      <c r="A395" s="46"/>
      <c r="B395" s="123"/>
      <c r="C395" s="124"/>
      <c r="D395" s="123"/>
      <c r="E395" s="125"/>
      <c r="F395" s="123"/>
      <c r="G395" s="123"/>
    </row>
    <row r="396" spans="1:7">
      <c r="A396" s="46"/>
      <c r="B396" s="123"/>
      <c r="C396" s="124"/>
      <c r="D396" s="123"/>
      <c r="E396" s="125"/>
      <c r="F396" s="123"/>
      <c r="G396" s="123"/>
    </row>
    <row r="397" spans="1:7">
      <c r="A397" s="46"/>
      <c r="B397" s="123"/>
      <c r="C397" s="124"/>
      <c r="D397" s="123"/>
      <c r="E397" s="125"/>
      <c r="F397" s="123"/>
      <c r="G397" s="123"/>
    </row>
    <row r="398" spans="1:7">
      <c r="A398" s="46"/>
      <c r="B398" s="123"/>
      <c r="C398" s="124"/>
      <c r="D398" s="123"/>
      <c r="E398" s="125"/>
      <c r="F398" s="123"/>
      <c r="G398" s="123"/>
    </row>
    <row r="399" spans="1:7">
      <c r="A399" s="46"/>
      <c r="B399" s="123"/>
      <c r="C399" s="124"/>
      <c r="D399" s="123"/>
      <c r="E399" s="125"/>
      <c r="F399" s="123"/>
      <c r="G399" s="123"/>
    </row>
    <row r="400" spans="1:7">
      <c r="A400" s="46"/>
      <c r="B400" s="123"/>
      <c r="C400" s="124"/>
      <c r="D400" s="123"/>
      <c r="E400" s="125"/>
      <c r="F400" s="123"/>
      <c r="G400" s="123"/>
    </row>
    <row r="401" spans="1:7">
      <c r="A401" s="46"/>
      <c r="B401" s="123"/>
      <c r="C401" s="124"/>
      <c r="D401" s="123"/>
      <c r="E401" s="125"/>
      <c r="F401" s="123"/>
      <c r="G401" s="123"/>
    </row>
    <row r="402" spans="1:7">
      <c r="A402" s="46"/>
      <c r="B402" s="123"/>
      <c r="C402" s="124"/>
      <c r="D402" s="123"/>
      <c r="E402" s="125"/>
      <c r="F402" s="123"/>
      <c r="G402" s="123"/>
    </row>
    <row r="403" spans="1:7">
      <c r="A403" s="46"/>
      <c r="B403" s="123"/>
      <c r="C403" s="124"/>
      <c r="D403" s="123"/>
      <c r="E403" s="125"/>
      <c r="F403" s="123"/>
      <c r="G403" s="123"/>
    </row>
    <row r="404" spans="1:7">
      <c r="A404" s="46"/>
      <c r="B404" s="123"/>
      <c r="C404" s="124"/>
      <c r="D404" s="123"/>
      <c r="E404" s="125"/>
      <c r="F404" s="123"/>
      <c r="G404" s="123"/>
    </row>
    <row r="405" spans="1:7">
      <c r="A405" s="46"/>
      <c r="B405" s="123"/>
      <c r="C405" s="124"/>
      <c r="D405" s="123"/>
      <c r="E405" s="125"/>
      <c r="F405" s="123"/>
      <c r="G405" s="123"/>
    </row>
    <row r="406" spans="1:7">
      <c r="A406" s="46"/>
      <c r="B406" s="123"/>
      <c r="C406" s="124"/>
      <c r="D406" s="123"/>
      <c r="E406" s="125"/>
      <c r="F406" s="123"/>
      <c r="G406" s="123"/>
    </row>
    <row r="407" spans="1:7">
      <c r="A407" s="46"/>
      <c r="B407" s="123"/>
      <c r="C407" s="124"/>
      <c r="D407" s="123"/>
      <c r="E407" s="125"/>
      <c r="F407" s="123"/>
      <c r="G407" s="123"/>
    </row>
    <row r="408" spans="1:7">
      <c r="A408" s="46"/>
      <c r="B408" s="123"/>
      <c r="C408" s="124"/>
      <c r="D408" s="123"/>
      <c r="E408" s="125"/>
      <c r="F408" s="123"/>
      <c r="G408" s="123"/>
    </row>
    <row r="409" spans="1:7">
      <c r="A409" s="46"/>
      <c r="B409" s="123"/>
      <c r="C409" s="124"/>
      <c r="D409" s="123"/>
      <c r="E409" s="125"/>
      <c r="F409" s="123"/>
      <c r="G409" s="123"/>
    </row>
    <row r="410" spans="1:7">
      <c r="A410" s="46"/>
      <c r="B410" s="123"/>
      <c r="C410" s="124"/>
      <c r="D410" s="123"/>
      <c r="E410" s="125"/>
      <c r="F410" s="123"/>
      <c r="G410" s="123"/>
    </row>
    <row r="411" spans="1:7">
      <c r="A411" s="46"/>
      <c r="B411" s="123"/>
      <c r="C411" s="124"/>
      <c r="D411" s="123"/>
      <c r="E411" s="125"/>
      <c r="F411" s="123"/>
      <c r="G411" s="123"/>
    </row>
    <row r="412" spans="1:7">
      <c r="A412" s="46"/>
      <c r="B412" s="123"/>
      <c r="C412" s="124"/>
      <c r="D412" s="123"/>
      <c r="E412" s="125"/>
      <c r="F412" s="123"/>
      <c r="G412" s="123"/>
    </row>
    <row r="413" spans="1:7">
      <c r="A413" s="46"/>
      <c r="B413" s="123"/>
      <c r="C413" s="124"/>
      <c r="D413" s="123"/>
      <c r="E413" s="125"/>
      <c r="F413" s="123"/>
      <c r="G413" s="123"/>
    </row>
    <row r="414" spans="1:7">
      <c r="A414" s="46"/>
      <c r="B414" s="123"/>
      <c r="C414" s="124"/>
      <c r="D414" s="123"/>
      <c r="E414" s="125"/>
      <c r="F414" s="123"/>
      <c r="G414" s="123"/>
    </row>
    <row r="415" spans="1:7">
      <c r="A415" s="46"/>
      <c r="B415" s="123"/>
      <c r="C415" s="124"/>
      <c r="D415" s="123"/>
      <c r="E415" s="125"/>
      <c r="F415" s="123"/>
      <c r="G415" s="123"/>
    </row>
    <row r="416" spans="1:7">
      <c r="A416" s="46"/>
      <c r="B416" s="123"/>
      <c r="C416" s="124"/>
      <c r="D416" s="123"/>
      <c r="E416" s="125"/>
      <c r="F416" s="123"/>
      <c r="G416" s="123"/>
    </row>
    <row r="417" spans="1:7">
      <c r="A417" s="46"/>
      <c r="B417" s="123"/>
      <c r="C417" s="124"/>
      <c r="D417" s="123"/>
      <c r="E417" s="125"/>
      <c r="F417" s="123"/>
      <c r="G417" s="123"/>
    </row>
    <row r="418" spans="1:7">
      <c r="A418" s="46"/>
      <c r="B418" s="123"/>
      <c r="C418" s="124"/>
      <c r="D418" s="123"/>
      <c r="E418" s="125"/>
      <c r="F418" s="123"/>
      <c r="G418" s="123"/>
    </row>
    <row r="419" spans="1:7">
      <c r="A419" s="46"/>
      <c r="B419" s="123"/>
      <c r="C419" s="124"/>
      <c r="D419" s="123"/>
      <c r="E419" s="125"/>
      <c r="F419" s="123"/>
      <c r="G419" s="123"/>
    </row>
    <row r="420" spans="1:7">
      <c r="A420" s="46"/>
      <c r="B420" s="123"/>
      <c r="C420" s="124"/>
      <c r="D420" s="123"/>
      <c r="E420" s="125"/>
      <c r="F420" s="123"/>
      <c r="G420" s="123"/>
    </row>
    <row r="421" spans="1:7">
      <c r="A421" s="46"/>
      <c r="B421" s="123"/>
      <c r="C421" s="124"/>
      <c r="D421" s="123"/>
      <c r="E421" s="125"/>
      <c r="F421" s="123"/>
      <c r="G421" s="123"/>
    </row>
    <row r="422" spans="1:7">
      <c r="A422" s="46"/>
      <c r="B422" s="123"/>
      <c r="C422" s="124"/>
      <c r="D422" s="123"/>
      <c r="E422" s="125"/>
      <c r="F422" s="123"/>
      <c r="G422" s="123"/>
    </row>
    <row r="423" spans="1:7">
      <c r="A423" s="46"/>
      <c r="B423" s="123"/>
      <c r="C423" s="124"/>
      <c r="D423" s="123"/>
      <c r="E423" s="125"/>
      <c r="F423" s="123"/>
      <c r="G423" s="123"/>
    </row>
    <row r="424" spans="1:7">
      <c r="A424" s="46"/>
      <c r="B424" s="123"/>
      <c r="C424" s="124"/>
      <c r="D424" s="123"/>
      <c r="E424" s="125"/>
      <c r="F424" s="123"/>
      <c r="G424" s="123"/>
    </row>
    <row r="425" spans="1:7">
      <c r="A425" s="46"/>
      <c r="B425" s="123"/>
      <c r="C425" s="124"/>
      <c r="D425" s="123"/>
      <c r="E425" s="125"/>
      <c r="F425" s="123"/>
      <c r="G425" s="123"/>
    </row>
    <row r="426" spans="1:7">
      <c r="A426" s="46"/>
      <c r="B426" s="123"/>
      <c r="C426" s="124"/>
      <c r="D426" s="123"/>
      <c r="E426" s="125"/>
      <c r="F426" s="123"/>
      <c r="G426" s="123"/>
    </row>
    <row r="427" spans="1:7">
      <c r="A427" s="46"/>
      <c r="B427" s="123"/>
      <c r="C427" s="124"/>
      <c r="D427" s="123"/>
      <c r="E427" s="125"/>
      <c r="F427" s="123"/>
      <c r="G427" s="123"/>
    </row>
    <row r="428" spans="1:7">
      <c r="A428" s="46"/>
      <c r="B428" s="123"/>
      <c r="C428" s="124"/>
      <c r="D428" s="123"/>
      <c r="E428" s="125"/>
      <c r="F428" s="123"/>
      <c r="G428" s="123"/>
    </row>
    <row r="429" spans="1:7">
      <c r="A429" s="46"/>
      <c r="B429" s="123"/>
      <c r="C429" s="124"/>
      <c r="D429" s="123"/>
      <c r="E429" s="125"/>
      <c r="F429" s="123"/>
      <c r="G429" s="123"/>
    </row>
    <row r="430" spans="1:7">
      <c r="A430" s="46"/>
      <c r="B430" s="123"/>
      <c r="C430" s="124"/>
      <c r="D430" s="123"/>
      <c r="E430" s="125"/>
      <c r="F430" s="123"/>
      <c r="G430" s="123"/>
    </row>
    <row r="431" spans="1:7">
      <c r="A431" s="46"/>
      <c r="B431" s="123"/>
      <c r="C431" s="124"/>
      <c r="D431" s="123"/>
      <c r="E431" s="125"/>
      <c r="F431" s="123"/>
      <c r="G431" s="123"/>
    </row>
    <row r="432" spans="1:7">
      <c r="A432" s="46"/>
      <c r="B432" s="123"/>
      <c r="C432" s="124"/>
      <c r="D432" s="123"/>
      <c r="E432" s="125"/>
      <c r="F432" s="123"/>
      <c r="G432" s="123"/>
    </row>
    <row r="433" spans="1:7">
      <c r="A433" s="46"/>
      <c r="B433" s="123"/>
      <c r="C433" s="124"/>
      <c r="D433" s="123"/>
      <c r="E433" s="125"/>
      <c r="F433" s="123"/>
      <c r="G433" s="123"/>
    </row>
    <row r="434" spans="1:7">
      <c r="A434" s="46"/>
      <c r="B434" s="123"/>
      <c r="C434" s="124"/>
      <c r="D434" s="123"/>
      <c r="E434" s="125"/>
      <c r="F434" s="123"/>
      <c r="G434" s="123"/>
    </row>
    <row r="435" spans="1:7">
      <c r="A435" s="46"/>
      <c r="B435" s="123"/>
      <c r="C435" s="124"/>
      <c r="D435" s="123"/>
      <c r="E435" s="125"/>
      <c r="F435" s="123"/>
      <c r="G435" s="123"/>
    </row>
    <row r="436" spans="1:7">
      <c r="A436" s="46"/>
      <c r="B436" s="123"/>
      <c r="C436" s="124"/>
      <c r="D436" s="123"/>
      <c r="E436" s="125"/>
      <c r="F436" s="123"/>
      <c r="G436" s="123"/>
    </row>
    <row r="437" spans="1:7">
      <c r="A437" s="46"/>
      <c r="B437" s="123"/>
      <c r="C437" s="124"/>
      <c r="D437" s="123"/>
      <c r="E437" s="125"/>
      <c r="F437" s="123"/>
      <c r="G437" s="123"/>
    </row>
    <row r="438" spans="1:7">
      <c r="A438" s="46"/>
      <c r="B438" s="123"/>
      <c r="C438" s="124"/>
      <c r="D438" s="123"/>
      <c r="E438" s="125"/>
      <c r="F438" s="123"/>
      <c r="G438" s="123"/>
    </row>
    <row r="439" spans="1:7">
      <c r="A439" s="46"/>
      <c r="B439" s="123"/>
      <c r="C439" s="124"/>
      <c r="D439" s="123"/>
      <c r="E439" s="125"/>
      <c r="F439" s="123"/>
      <c r="G439" s="123"/>
    </row>
    <row r="440" spans="1:7">
      <c r="A440" s="46"/>
      <c r="B440" s="123"/>
      <c r="C440" s="124"/>
      <c r="D440" s="123"/>
      <c r="E440" s="125"/>
      <c r="F440" s="123"/>
      <c r="G440" s="123"/>
    </row>
    <row r="441" spans="1:7">
      <c r="A441" s="46"/>
      <c r="B441" s="123"/>
      <c r="C441" s="124"/>
      <c r="D441" s="123"/>
      <c r="E441" s="125"/>
      <c r="F441" s="123"/>
      <c r="G441" s="123"/>
    </row>
    <row r="442" spans="1:7">
      <c r="A442" s="46"/>
      <c r="B442" s="123"/>
      <c r="C442" s="124"/>
      <c r="D442" s="123"/>
      <c r="E442" s="125"/>
      <c r="F442" s="123"/>
      <c r="G442" s="123"/>
    </row>
    <row r="443" spans="1:7">
      <c r="A443" s="46"/>
      <c r="B443" s="123"/>
      <c r="C443" s="124"/>
      <c r="D443" s="123"/>
      <c r="E443" s="125"/>
      <c r="F443" s="123"/>
      <c r="G443" s="123"/>
    </row>
    <row r="444" spans="1:7">
      <c r="A444" s="46"/>
      <c r="B444" s="123"/>
      <c r="C444" s="124"/>
      <c r="D444" s="123"/>
      <c r="E444" s="125"/>
      <c r="F444" s="123"/>
      <c r="G444" s="123"/>
    </row>
    <row r="445" spans="1:7">
      <c r="A445" s="46"/>
      <c r="B445" s="123"/>
      <c r="C445" s="124"/>
      <c r="D445" s="123"/>
      <c r="E445" s="125"/>
      <c r="F445" s="123"/>
      <c r="G445" s="123"/>
    </row>
    <row r="446" spans="1:7">
      <c r="A446" s="46"/>
      <c r="B446" s="123"/>
      <c r="C446" s="124"/>
      <c r="D446" s="123"/>
      <c r="E446" s="125"/>
      <c r="F446" s="123"/>
      <c r="G446" s="123"/>
    </row>
    <row r="447" spans="1:7">
      <c r="A447" s="46"/>
      <c r="B447" s="123"/>
      <c r="C447" s="124"/>
      <c r="D447" s="123"/>
      <c r="E447" s="125"/>
      <c r="F447" s="123"/>
      <c r="G447" s="123"/>
    </row>
    <row r="448" spans="1:7">
      <c r="A448" s="46"/>
      <c r="B448" s="123"/>
      <c r="C448" s="124"/>
      <c r="D448" s="123"/>
      <c r="E448" s="125"/>
      <c r="F448" s="123"/>
      <c r="G448" s="123"/>
    </row>
    <row r="449" spans="1:7">
      <c r="A449" s="46"/>
      <c r="B449" s="123"/>
      <c r="C449" s="124"/>
      <c r="D449" s="123"/>
      <c r="E449" s="125"/>
      <c r="F449" s="123"/>
      <c r="G449" s="123"/>
    </row>
    <row r="450" spans="1:7">
      <c r="A450" s="46"/>
      <c r="B450" s="123"/>
      <c r="C450" s="124"/>
      <c r="D450" s="123"/>
      <c r="E450" s="125"/>
      <c r="F450" s="123"/>
      <c r="G450" s="123"/>
    </row>
    <row r="451" spans="1:7">
      <c r="A451" s="46"/>
      <c r="B451" s="123"/>
      <c r="C451" s="124"/>
      <c r="D451" s="123"/>
      <c r="E451" s="125"/>
      <c r="F451" s="123"/>
      <c r="G451" s="123"/>
    </row>
    <row r="452" spans="1:7">
      <c r="A452" s="46"/>
      <c r="B452" s="123"/>
      <c r="C452" s="124"/>
      <c r="D452" s="123"/>
      <c r="E452" s="125"/>
      <c r="F452" s="123"/>
      <c r="G452" s="123"/>
    </row>
    <row r="453" spans="1:7">
      <c r="A453" s="46"/>
      <c r="B453" s="123"/>
      <c r="C453" s="124"/>
      <c r="D453" s="123"/>
      <c r="E453" s="125"/>
      <c r="F453" s="123"/>
      <c r="G453" s="123"/>
    </row>
    <row r="454" spans="1:7">
      <c r="A454" s="46"/>
      <c r="B454" s="123"/>
      <c r="C454" s="124"/>
      <c r="D454" s="123"/>
      <c r="E454" s="125"/>
      <c r="F454" s="123"/>
      <c r="G454" s="123"/>
    </row>
    <row r="455" spans="1:7">
      <c r="A455" s="46"/>
      <c r="B455" s="123"/>
      <c r="C455" s="124"/>
      <c r="D455" s="123"/>
      <c r="E455" s="125"/>
      <c r="F455" s="123"/>
      <c r="G455" s="123"/>
    </row>
    <row r="456" spans="1:7">
      <c r="A456" s="46"/>
      <c r="B456" s="123"/>
      <c r="C456" s="124"/>
      <c r="D456" s="123"/>
      <c r="E456" s="125"/>
      <c r="F456" s="123"/>
      <c r="G456" s="123"/>
    </row>
    <row r="457" spans="1:7">
      <c r="A457" s="46"/>
      <c r="B457" s="123"/>
      <c r="C457" s="124"/>
      <c r="D457" s="123"/>
      <c r="E457" s="125"/>
      <c r="F457" s="123"/>
      <c r="G457" s="123"/>
    </row>
    <row r="458" spans="1:7">
      <c r="A458" s="46"/>
      <c r="B458" s="123"/>
      <c r="C458" s="124"/>
      <c r="D458" s="123"/>
      <c r="E458" s="125"/>
      <c r="F458" s="123"/>
      <c r="G458" s="123"/>
    </row>
    <row r="459" spans="1:7">
      <c r="A459" s="46"/>
      <c r="B459" s="123"/>
      <c r="C459" s="124"/>
      <c r="D459" s="123"/>
      <c r="E459" s="125"/>
      <c r="F459" s="123"/>
      <c r="G459" s="123"/>
    </row>
    <row r="460" spans="1:7">
      <c r="A460" s="46"/>
      <c r="B460" s="123"/>
      <c r="C460" s="124"/>
      <c r="D460" s="123"/>
      <c r="E460" s="125"/>
      <c r="F460" s="123"/>
      <c r="G460" s="123"/>
    </row>
    <row r="461" spans="1:7">
      <c r="A461" s="46"/>
      <c r="B461" s="123"/>
      <c r="C461" s="124"/>
      <c r="D461" s="123"/>
      <c r="E461" s="125"/>
      <c r="F461" s="123"/>
      <c r="G461" s="123"/>
    </row>
    <row r="462" spans="1:7">
      <c r="A462" s="46"/>
      <c r="B462" s="123"/>
      <c r="C462" s="124"/>
      <c r="D462" s="123"/>
      <c r="E462" s="125"/>
      <c r="F462" s="123"/>
      <c r="G462" s="123"/>
    </row>
    <row r="463" spans="1:7">
      <c r="A463" s="46"/>
      <c r="B463" s="123"/>
      <c r="C463" s="124"/>
      <c r="D463" s="123"/>
      <c r="E463" s="125"/>
      <c r="F463" s="123"/>
      <c r="G463" s="123"/>
    </row>
    <row r="464" spans="1:7">
      <c r="A464" s="46"/>
      <c r="B464" s="123"/>
      <c r="C464" s="124"/>
      <c r="D464" s="123"/>
      <c r="E464" s="125"/>
      <c r="F464" s="123"/>
      <c r="G464" s="123"/>
    </row>
    <row r="465" spans="1:7">
      <c r="A465" s="46"/>
      <c r="B465" s="123"/>
      <c r="C465" s="124"/>
      <c r="D465" s="123"/>
      <c r="E465" s="125"/>
      <c r="F465" s="123"/>
      <c r="G465" s="123"/>
    </row>
    <row r="466" spans="1:7">
      <c r="A466" s="46"/>
      <c r="B466" s="123"/>
      <c r="C466" s="124"/>
      <c r="D466" s="123"/>
      <c r="E466" s="125"/>
      <c r="F466" s="123"/>
      <c r="G466" s="123"/>
    </row>
    <row r="467" spans="1:7">
      <c r="A467" s="46"/>
      <c r="B467" s="123"/>
      <c r="C467" s="124"/>
      <c r="D467" s="123"/>
      <c r="E467" s="125"/>
      <c r="F467" s="123"/>
      <c r="G467" s="123"/>
    </row>
    <row r="468" spans="1:7">
      <c r="A468" s="46"/>
      <c r="B468" s="123"/>
      <c r="C468" s="124"/>
      <c r="D468" s="123"/>
      <c r="E468" s="125"/>
      <c r="F468" s="123"/>
      <c r="G468" s="123"/>
    </row>
    <row r="469" spans="1:7">
      <c r="A469" s="46"/>
      <c r="B469" s="123"/>
      <c r="C469" s="124"/>
      <c r="D469" s="123"/>
      <c r="E469" s="125"/>
      <c r="F469" s="123"/>
      <c r="G469" s="123"/>
    </row>
    <row r="470" spans="1:7">
      <c r="A470" s="46"/>
      <c r="B470" s="123"/>
      <c r="C470" s="124"/>
      <c r="D470" s="123"/>
      <c r="E470" s="125"/>
      <c r="F470" s="123"/>
      <c r="G470" s="123"/>
    </row>
    <row r="471" spans="1:7">
      <c r="A471" s="46"/>
      <c r="B471" s="123"/>
      <c r="C471" s="124"/>
      <c r="D471" s="123"/>
      <c r="E471" s="125"/>
      <c r="F471" s="123"/>
      <c r="G471" s="123"/>
    </row>
    <row r="472" spans="1:7">
      <c r="A472" s="46"/>
      <c r="B472" s="123"/>
      <c r="C472" s="124"/>
      <c r="D472" s="123"/>
      <c r="E472" s="125"/>
      <c r="F472" s="123"/>
      <c r="G472" s="123"/>
    </row>
    <row r="473" spans="1:7">
      <c r="A473" s="46"/>
      <c r="B473" s="123"/>
      <c r="C473" s="124"/>
      <c r="D473" s="123"/>
      <c r="E473" s="125"/>
      <c r="F473" s="123"/>
      <c r="G473" s="123"/>
    </row>
    <row r="474" spans="1:7">
      <c r="A474" s="46"/>
      <c r="B474" s="123"/>
      <c r="C474" s="124"/>
      <c r="D474" s="123"/>
      <c r="E474" s="125"/>
      <c r="F474" s="123"/>
      <c r="G474" s="123"/>
    </row>
    <row r="475" spans="1:7">
      <c r="A475" s="46"/>
      <c r="B475" s="123"/>
      <c r="C475" s="124"/>
      <c r="D475" s="123"/>
      <c r="E475" s="125"/>
      <c r="F475" s="123"/>
      <c r="G475" s="123"/>
    </row>
    <row r="476" spans="1:7">
      <c r="A476" s="46"/>
      <c r="B476" s="123"/>
      <c r="C476" s="124"/>
      <c r="D476" s="123"/>
      <c r="E476" s="125"/>
      <c r="F476" s="123"/>
      <c r="G476" s="123"/>
    </row>
    <row r="477" spans="1:7">
      <c r="A477" s="46"/>
      <c r="B477" s="123"/>
      <c r="C477" s="124"/>
      <c r="D477" s="123"/>
      <c r="E477" s="125"/>
      <c r="F477" s="123"/>
      <c r="G477" s="123"/>
    </row>
    <row r="478" spans="1:7">
      <c r="A478" s="46"/>
      <c r="B478" s="123"/>
      <c r="C478" s="124"/>
      <c r="D478" s="123"/>
      <c r="E478" s="125"/>
      <c r="F478" s="123"/>
      <c r="G478" s="123"/>
    </row>
    <row r="479" spans="1:7">
      <c r="A479" s="46"/>
      <c r="B479" s="123"/>
      <c r="C479" s="124"/>
      <c r="D479" s="123"/>
      <c r="E479" s="125"/>
      <c r="F479" s="123"/>
      <c r="G479" s="123"/>
    </row>
    <row r="480" spans="1:7">
      <c r="A480" s="46"/>
      <c r="B480" s="123"/>
      <c r="C480" s="124"/>
      <c r="D480" s="123"/>
      <c r="E480" s="125"/>
      <c r="F480" s="123"/>
      <c r="G480" s="123"/>
    </row>
    <row r="481" spans="1:7">
      <c r="A481" s="46"/>
      <c r="B481" s="123"/>
      <c r="C481" s="124"/>
      <c r="D481" s="123"/>
      <c r="E481" s="125"/>
      <c r="F481" s="123"/>
      <c r="G481" s="123"/>
    </row>
    <row r="482" spans="1:7">
      <c r="A482" s="46"/>
      <c r="B482" s="123"/>
      <c r="C482" s="124"/>
      <c r="D482" s="123"/>
      <c r="E482" s="125"/>
      <c r="F482" s="123"/>
      <c r="G482" s="123"/>
    </row>
    <row r="483" spans="1:7">
      <c r="A483" s="46"/>
      <c r="B483" s="123"/>
      <c r="C483" s="124"/>
      <c r="D483" s="123"/>
      <c r="E483" s="125"/>
      <c r="F483" s="123"/>
      <c r="G483" s="123"/>
    </row>
    <row r="484" spans="1:7">
      <c r="A484" s="46"/>
      <c r="B484" s="123"/>
      <c r="C484" s="124"/>
      <c r="D484" s="123"/>
      <c r="E484" s="125"/>
      <c r="F484" s="123"/>
      <c r="G484" s="123"/>
    </row>
    <row r="485" spans="1:7">
      <c r="A485" s="46"/>
      <c r="B485" s="123"/>
      <c r="C485" s="124"/>
      <c r="D485" s="123"/>
      <c r="E485" s="125"/>
      <c r="F485" s="123"/>
      <c r="G485" s="123"/>
    </row>
    <row r="486" spans="1:7">
      <c r="A486" s="46"/>
      <c r="B486" s="123"/>
      <c r="C486" s="124"/>
      <c r="D486" s="123"/>
      <c r="E486" s="125"/>
      <c r="F486" s="123"/>
      <c r="G486" s="123"/>
    </row>
    <row r="487" spans="1:7">
      <c r="A487" s="46"/>
      <c r="B487" s="123"/>
      <c r="C487" s="124"/>
      <c r="D487" s="123"/>
      <c r="E487" s="125"/>
      <c r="F487" s="123"/>
      <c r="G487" s="123"/>
    </row>
    <row r="488" spans="1:7">
      <c r="A488" s="46"/>
      <c r="B488" s="123"/>
      <c r="C488" s="124"/>
      <c r="D488" s="123"/>
      <c r="E488" s="125"/>
      <c r="F488" s="123"/>
      <c r="G488" s="123"/>
    </row>
    <row r="489" spans="1:7">
      <c r="A489" s="46"/>
      <c r="B489" s="123"/>
      <c r="C489" s="124"/>
      <c r="D489" s="123"/>
      <c r="E489" s="125"/>
      <c r="F489" s="123"/>
      <c r="G489" s="123"/>
    </row>
    <row r="490" spans="1:7">
      <c r="A490" s="46"/>
      <c r="B490" s="123"/>
      <c r="C490" s="124"/>
      <c r="D490" s="123"/>
      <c r="E490" s="125"/>
      <c r="F490" s="123"/>
      <c r="G490" s="123"/>
    </row>
    <row r="491" spans="1:7">
      <c r="A491" s="46"/>
      <c r="B491" s="123"/>
      <c r="C491" s="124"/>
      <c r="D491" s="123"/>
      <c r="E491" s="125"/>
      <c r="F491" s="123"/>
      <c r="G491" s="123"/>
    </row>
    <row r="492" spans="1:7">
      <c r="A492" s="46"/>
      <c r="B492" s="123"/>
      <c r="C492" s="124"/>
      <c r="D492" s="123"/>
      <c r="E492" s="125"/>
      <c r="F492" s="123"/>
      <c r="G492" s="123"/>
    </row>
    <row r="493" spans="1:7">
      <c r="A493" s="46"/>
      <c r="B493" s="123"/>
      <c r="C493" s="124"/>
      <c r="D493" s="123"/>
      <c r="E493" s="125"/>
      <c r="F493" s="123"/>
      <c r="G493" s="123"/>
    </row>
    <row r="494" spans="1:7">
      <c r="A494" s="46"/>
      <c r="B494" s="123"/>
      <c r="C494" s="124"/>
      <c r="D494" s="123"/>
      <c r="E494" s="125"/>
      <c r="F494" s="123"/>
      <c r="G494" s="123"/>
    </row>
    <row r="495" spans="1:7">
      <c r="A495" s="46"/>
      <c r="B495" s="123"/>
      <c r="C495" s="124"/>
      <c r="D495" s="123"/>
      <c r="E495" s="125"/>
      <c r="F495" s="123"/>
      <c r="G495" s="123"/>
    </row>
    <row r="496" spans="1:7">
      <c r="A496" s="46"/>
      <c r="B496" s="123"/>
      <c r="C496" s="124"/>
      <c r="D496" s="123"/>
      <c r="E496" s="125"/>
      <c r="F496" s="123"/>
      <c r="G496" s="123"/>
    </row>
    <row r="497" spans="1:7">
      <c r="A497" s="46"/>
      <c r="B497" s="123"/>
      <c r="C497" s="124"/>
      <c r="D497" s="123"/>
      <c r="E497" s="125"/>
      <c r="F497" s="123"/>
      <c r="G497" s="123"/>
    </row>
    <row r="498" spans="1:7">
      <c r="A498" s="46"/>
      <c r="B498" s="123"/>
      <c r="C498" s="124"/>
      <c r="D498" s="123"/>
      <c r="E498" s="125"/>
      <c r="F498" s="123"/>
      <c r="G498" s="123"/>
    </row>
    <row r="499" spans="1:7">
      <c r="A499" s="46"/>
      <c r="B499" s="123"/>
      <c r="C499" s="124"/>
      <c r="D499" s="123"/>
      <c r="E499" s="125"/>
      <c r="F499" s="123"/>
      <c r="G499" s="123"/>
    </row>
    <row r="500" spans="1:7">
      <c r="A500" s="46"/>
      <c r="B500" s="123"/>
      <c r="C500" s="124"/>
      <c r="D500" s="123"/>
      <c r="E500" s="125"/>
      <c r="F500" s="123"/>
      <c r="G500" s="123"/>
    </row>
    <row r="501" spans="1:7">
      <c r="A501" s="46"/>
      <c r="B501" s="123"/>
      <c r="C501" s="124"/>
      <c r="D501" s="123"/>
      <c r="E501" s="125"/>
      <c r="F501" s="123"/>
      <c r="G501" s="123"/>
    </row>
    <row r="502" spans="1:7">
      <c r="A502" s="46"/>
      <c r="B502" s="123"/>
      <c r="C502" s="124"/>
      <c r="D502" s="123"/>
      <c r="E502" s="125"/>
      <c r="F502" s="123"/>
      <c r="G502" s="123"/>
    </row>
    <row r="503" spans="1:7">
      <c r="A503" s="46"/>
      <c r="B503" s="123"/>
      <c r="C503" s="124"/>
      <c r="D503" s="123"/>
      <c r="E503" s="125"/>
      <c r="F503" s="123"/>
      <c r="G503" s="123"/>
    </row>
    <row r="504" spans="1:7">
      <c r="A504" s="46"/>
      <c r="B504" s="123"/>
      <c r="C504" s="124"/>
      <c r="D504" s="123"/>
      <c r="E504" s="125"/>
      <c r="F504" s="123"/>
      <c r="G504" s="123"/>
    </row>
    <row r="505" spans="1:7">
      <c r="A505" s="46"/>
      <c r="B505" s="123"/>
      <c r="C505" s="124"/>
      <c r="D505" s="123"/>
      <c r="E505" s="125"/>
      <c r="F505" s="123"/>
      <c r="G505" s="123"/>
    </row>
    <row r="506" spans="1:7">
      <c r="A506" s="46"/>
      <c r="B506" s="123"/>
      <c r="C506" s="124"/>
      <c r="D506" s="123"/>
      <c r="E506" s="125"/>
      <c r="F506" s="123"/>
      <c r="G506" s="123"/>
    </row>
    <row r="507" spans="1:7">
      <c r="A507" s="46"/>
      <c r="B507" s="123"/>
      <c r="C507" s="124"/>
      <c r="D507" s="123"/>
      <c r="E507" s="125"/>
      <c r="F507" s="123"/>
      <c r="G507" s="123"/>
    </row>
    <row r="508" spans="1:7">
      <c r="A508" s="46"/>
      <c r="B508" s="123"/>
      <c r="C508" s="124"/>
      <c r="D508" s="123"/>
      <c r="E508" s="125"/>
      <c r="F508" s="123"/>
      <c r="G508" s="123"/>
    </row>
    <row r="509" spans="1:7">
      <c r="A509" s="46"/>
      <c r="B509" s="123"/>
      <c r="C509" s="124"/>
      <c r="D509" s="123"/>
      <c r="E509" s="125"/>
      <c r="F509" s="123"/>
      <c r="G509" s="123"/>
    </row>
    <row r="510" spans="1:7">
      <c r="A510" s="46"/>
      <c r="B510" s="123"/>
      <c r="C510" s="124"/>
      <c r="D510" s="123"/>
      <c r="E510" s="125"/>
      <c r="F510" s="123"/>
      <c r="G510" s="123"/>
    </row>
    <row r="511" spans="1:7">
      <c r="A511" s="46"/>
      <c r="B511" s="123"/>
      <c r="C511" s="124"/>
      <c r="D511" s="123"/>
      <c r="E511" s="125"/>
      <c r="F511" s="123"/>
      <c r="G511" s="123"/>
    </row>
    <row r="512" spans="1:7">
      <c r="A512" s="46"/>
      <c r="B512" s="123"/>
      <c r="C512" s="124"/>
      <c r="D512" s="123"/>
      <c r="E512" s="125"/>
      <c r="F512" s="123"/>
      <c r="G512" s="123"/>
    </row>
    <row r="513" spans="1:7">
      <c r="A513" s="46"/>
      <c r="B513" s="123"/>
      <c r="C513" s="124"/>
      <c r="D513" s="123"/>
      <c r="E513" s="125"/>
      <c r="F513" s="123"/>
      <c r="G513" s="123"/>
    </row>
    <row r="514" spans="1:7">
      <c r="A514" s="46"/>
      <c r="B514" s="123"/>
      <c r="C514" s="124"/>
      <c r="D514" s="123"/>
      <c r="E514" s="125"/>
      <c r="F514" s="123"/>
      <c r="G514" s="123"/>
    </row>
    <row r="515" spans="1:7">
      <c r="A515" s="46"/>
      <c r="B515" s="123"/>
      <c r="C515" s="124"/>
      <c r="D515" s="123"/>
      <c r="E515" s="125"/>
      <c r="F515" s="123"/>
      <c r="G515" s="123"/>
    </row>
    <row r="516" spans="1:7">
      <c r="A516" s="46"/>
      <c r="B516" s="123"/>
      <c r="C516" s="124"/>
      <c r="D516" s="123"/>
      <c r="E516" s="125"/>
      <c r="F516" s="123"/>
      <c r="G516" s="123"/>
    </row>
    <row r="517" spans="1:7">
      <c r="A517" s="46"/>
      <c r="B517" s="123"/>
      <c r="C517" s="124"/>
      <c r="D517" s="123"/>
      <c r="E517" s="125"/>
      <c r="F517" s="123"/>
      <c r="G517" s="123"/>
    </row>
    <row r="518" spans="1:7">
      <c r="A518" s="46"/>
      <c r="B518" s="123"/>
      <c r="C518" s="124"/>
      <c r="D518" s="123"/>
      <c r="E518" s="125"/>
      <c r="F518" s="123"/>
      <c r="G518" s="123"/>
    </row>
    <row r="519" spans="1:7">
      <c r="A519" s="46"/>
      <c r="B519" s="123"/>
      <c r="C519" s="124"/>
      <c r="D519" s="123"/>
      <c r="E519" s="125"/>
      <c r="F519" s="123"/>
      <c r="G519" s="123"/>
    </row>
    <row r="520" spans="1:7">
      <c r="A520" s="46"/>
      <c r="B520" s="123"/>
      <c r="C520" s="124"/>
      <c r="D520" s="123"/>
      <c r="E520" s="125"/>
      <c r="F520" s="123"/>
      <c r="G520" s="123"/>
    </row>
    <row r="521" spans="1:7">
      <c r="A521" s="46"/>
      <c r="B521" s="123"/>
      <c r="C521" s="124"/>
      <c r="D521" s="123"/>
      <c r="E521" s="125"/>
      <c r="F521" s="123"/>
      <c r="G521" s="123"/>
    </row>
    <row r="522" spans="1:7">
      <c r="A522" s="46"/>
      <c r="B522" s="123"/>
      <c r="C522" s="124"/>
      <c r="D522" s="123"/>
      <c r="E522" s="125"/>
      <c r="F522" s="123"/>
      <c r="G522" s="123"/>
    </row>
    <row r="523" spans="1:7">
      <c r="A523" s="46"/>
      <c r="B523" s="123"/>
      <c r="C523" s="124"/>
      <c r="D523" s="123"/>
      <c r="E523" s="125"/>
      <c r="F523" s="123"/>
      <c r="G523" s="123"/>
    </row>
    <row r="524" spans="1:7">
      <c r="A524" s="46"/>
      <c r="B524" s="123"/>
      <c r="C524" s="124"/>
      <c r="D524" s="123"/>
      <c r="E524" s="125"/>
      <c r="F524" s="123"/>
      <c r="G524" s="123"/>
    </row>
    <row r="525" spans="1:7">
      <c r="A525" s="46"/>
      <c r="B525" s="123"/>
      <c r="C525" s="124"/>
      <c r="D525" s="123"/>
      <c r="E525" s="125"/>
      <c r="F525" s="123"/>
      <c r="G525" s="123"/>
    </row>
    <row r="526" spans="1:7">
      <c r="A526" s="46"/>
      <c r="B526" s="123"/>
      <c r="C526" s="124"/>
      <c r="D526" s="123"/>
      <c r="E526" s="125"/>
      <c r="F526" s="123"/>
      <c r="G526" s="123"/>
    </row>
    <row r="527" spans="1:7">
      <c r="A527" s="46"/>
      <c r="B527" s="123"/>
      <c r="C527" s="124"/>
      <c r="D527" s="123"/>
      <c r="E527" s="125"/>
      <c r="F527" s="123"/>
      <c r="G527" s="123"/>
    </row>
    <row r="528" spans="1:7">
      <c r="A528" s="46"/>
      <c r="B528" s="123"/>
      <c r="C528" s="124"/>
      <c r="D528" s="123"/>
      <c r="E528" s="125"/>
      <c r="F528" s="123"/>
      <c r="G528" s="123"/>
    </row>
    <row r="529" spans="1:7">
      <c r="A529" s="46"/>
      <c r="B529" s="123"/>
      <c r="C529" s="124"/>
      <c r="D529" s="123"/>
      <c r="E529" s="125"/>
      <c r="F529" s="123"/>
      <c r="G529" s="123"/>
    </row>
    <row r="530" spans="1:7">
      <c r="A530" s="46"/>
      <c r="B530" s="123"/>
      <c r="C530" s="124"/>
      <c r="D530" s="123"/>
      <c r="E530" s="125"/>
      <c r="F530" s="123"/>
      <c r="G530" s="123"/>
    </row>
    <row r="531" spans="1:7">
      <c r="A531" s="46"/>
      <c r="B531" s="123"/>
      <c r="C531" s="124"/>
      <c r="D531" s="123"/>
      <c r="E531" s="125"/>
      <c r="F531" s="123"/>
      <c r="G531" s="123"/>
    </row>
    <row r="532" spans="1:7">
      <c r="A532" s="46"/>
      <c r="B532" s="123"/>
      <c r="C532" s="124"/>
      <c r="D532" s="123"/>
      <c r="E532" s="125"/>
      <c r="F532" s="123"/>
      <c r="G532" s="123"/>
    </row>
    <row r="533" spans="1:7">
      <c r="A533" s="46"/>
      <c r="B533" s="123"/>
      <c r="C533" s="124"/>
      <c r="D533" s="123"/>
      <c r="E533" s="125"/>
      <c r="F533" s="123"/>
      <c r="G533" s="123"/>
    </row>
    <row r="534" spans="1:7">
      <c r="A534" s="46"/>
      <c r="B534" s="123"/>
      <c r="C534" s="124"/>
      <c r="D534" s="123"/>
      <c r="E534" s="125"/>
      <c r="F534" s="123"/>
      <c r="G534" s="123"/>
    </row>
    <row r="535" spans="1:7">
      <c r="A535" s="46"/>
      <c r="B535" s="123"/>
      <c r="C535" s="124"/>
      <c r="D535" s="123"/>
      <c r="E535" s="125"/>
      <c r="F535" s="123"/>
      <c r="G535" s="123"/>
    </row>
    <row r="536" spans="1:7">
      <c r="A536" s="46"/>
      <c r="B536" s="123"/>
      <c r="C536" s="124"/>
      <c r="D536" s="123"/>
      <c r="E536" s="125"/>
      <c r="F536" s="123"/>
      <c r="G536" s="123"/>
    </row>
    <row r="537" spans="1:7">
      <c r="A537" s="46"/>
      <c r="B537" s="123"/>
      <c r="C537" s="124"/>
      <c r="D537" s="123"/>
      <c r="E537" s="125"/>
      <c r="F537" s="123"/>
      <c r="G537" s="123"/>
    </row>
    <row r="538" spans="1:7">
      <c r="A538" s="46"/>
      <c r="B538" s="123"/>
      <c r="C538" s="124"/>
      <c r="D538" s="123"/>
      <c r="E538" s="125"/>
      <c r="F538" s="123"/>
      <c r="G538" s="123"/>
    </row>
    <row r="539" spans="1:7">
      <c r="A539" s="46"/>
      <c r="B539" s="123"/>
      <c r="C539" s="124"/>
      <c r="D539" s="123"/>
      <c r="E539" s="125"/>
      <c r="F539" s="123"/>
      <c r="G539" s="123"/>
    </row>
    <row r="540" spans="1:7">
      <c r="A540" s="46"/>
      <c r="B540" s="123"/>
      <c r="C540" s="124"/>
      <c r="D540" s="123"/>
      <c r="E540" s="125"/>
      <c r="F540" s="123"/>
      <c r="G540" s="123"/>
    </row>
    <row r="541" spans="1:7">
      <c r="A541" s="46"/>
      <c r="B541" s="123"/>
      <c r="C541" s="124"/>
      <c r="D541" s="123"/>
      <c r="E541" s="125"/>
      <c r="F541" s="123"/>
      <c r="G541" s="123"/>
    </row>
    <row r="542" spans="1:7">
      <c r="A542" s="46"/>
      <c r="B542" s="123"/>
      <c r="C542" s="124"/>
      <c r="D542" s="123"/>
      <c r="E542" s="125"/>
      <c r="F542" s="123"/>
      <c r="G542" s="123"/>
    </row>
    <row r="543" spans="1:7">
      <c r="A543" s="46"/>
      <c r="B543" s="123"/>
      <c r="C543" s="124"/>
      <c r="D543" s="123"/>
      <c r="E543" s="125"/>
      <c r="F543" s="123"/>
      <c r="G543" s="123"/>
    </row>
    <row r="544" spans="1:7">
      <c r="A544" s="46"/>
      <c r="B544" s="123"/>
      <c r="C544" s="124"/>
      <c r="D544" s="123"/>
      <c r="E544" s="125"/>
      <c r="F544" s="123"/>
      <c r="G544" s="123"/>
    </row>
    <row r="545" spans="1:7">
      <c r="A545" s="46"/>
      <c r="B545" s="123"/>
      <c r="C545" s="124"/>
      <c r="D545" s="123"/>
      <c r="E545" s="125"/>
      <c r="F545" s="123"/>
      <c r="G545" s="123"/>
    </row>
    <row r="546" spans="1:7">
      <c r="A546" s="46"/>
      <c r="B546" s="123"/>
      <c r="C546" s="124"/>
      <c r="D546" s="123"/>
      <c r="E546" s="125"/>
      <c r="F546" s="123"/>
      <c r="G546" s="123"/>
    </row>
    <row r="547" spans="1:7">
      <c r="A547" s="46"/>
      <c r="B547" s="123"/>
      <c r="C547" s="124"/>
      <c r="D547" s="123"/>
      <c r="E547" s="125"/>
      <c r="F547" s="123"/>
      <c r="G547" s="123"/>
    </row>
    <row r="548" spans="1:7">
      <c r="A548" s="46"/>
      <c r="B548" s="123"/>
      <c r="C548" s="124"/>
      <c r="D548" s="123"/>
      <c r="E548" s="125"/>
      <c r="F548" s="123"/>
      <c r="G548" s="123"/>
    </row>
    <row r="549" spans="1:7">
      <c r="A549" s="46"/>
      <c r="B549" s="123"/>
      <c r="C549" s="124"/>
      <c r="D549" s="123"/>
      <c r="E549" s="125"/>
      <c r="F549" s="123"/>
      <c r="G549" s="123"/>
    </row>
    <row r="550" spans="1:7">
      <c r="A550" s="46"/>
      <c r="B550" s="123"/>
      <c r="C550" s="124"/>
      <c r="D550" s="123"/>
      <c r="E550" s="125"/>
      <c r="F550" s="123"/>
      <c r="G550" s="123"/>
    </row>
    <row r="551" spans="1:7">
      <c r="A551" s="46"/>
      <c r="B551" s="123"/>
      <c r="C551" s="124"/>
      <c r="D551" s="123"/>
      <c r="E551" s="125"/>
      <c r="F551" s="123"/>
      <c r="G551" s="123"/>
    </row>
    <row r="552" spans="1:7">
      <c r="A552" s="46"/>
      <c r="B552" s="123"/>
      <c r="C552" s="124"/>
      <c r="D552" s="123"/>
      <c r="E552" s="125"/>
      <c r="F552" s="123"/>
      <c r="G552" s="123"/>
    </row>
    <row r="553" spans="1:7">
      <c r="A553" s="46"/>
      <c r="B553" s="123"/>
      <c r="C553" s="124"/>
      <c r="D553" s="123"/>
      <c r="E553" s="125"/>
      <c r="F553" s="123"/>
      <c r="G553" s="123"/>
    </row>
    <row r="554" spans="1:7">
      <c r="A554" s="46"/>
      <c r="B554" s="123"/>
      <c r="C554" s="124"/>
      <c r="D554" s="123"/>
      <c r="E554" s="125"/>
      <c r="F554" s="123"/>
      <c r="G554" s="123"/>
    </row>
    <row r="555" spans="1:7">
      <c r="A555" s="46"/>
      <c r="B555" s="123"/>
      <c r="C555" s="124"/>
      <c r="D555" s="123"/>
      <c r="E555" s="125"/>
      <c r="F555" s="123"/>
      <c r="G555" s="123"/>
    </row>
    <row r="556" spans="1:7">
      <c r="A556" s="46"/>
      <c r="B556" s="123"/>
      <c r="C556" s="124"/>
      <c r="D556" s="123"/>
      <c r="E556" s="125"/>
      <c r="F556" s="123"/>
      <c r="G556" s="123"/>
    </row>
    <row r="557" spans="1:7">
      <c r="A557" s="46"/>
      <c r="B557" s="123"/>
      <c r="C557" s="124"/>
      <c r="D557" s="123"/>
      <c r="E557" s="125"/>
      <c r="F557" s="123"/>
      <c r="G557" s="123"/>
    </row>
    <row r="558" spans="1:7">
      <c r="A558" s="46"/>
      <c r="B558" s="123"/>
      <c r="C558" s="124"/>
      <c r="D558" s="123"/>
      <c r="E558" s="125"/>
      <c r="F558" s="123"/>
      <c r="G558" s="123"/>
    </row>
    <row r="559" spans="1:7">
      <c r="A559" s="46"/>
      <c r="B559" s="123"/>
      <c r="C559" s="124"/>
      <c r="D559" s="123"/>
      <c r="E559" s="125"/>
      <c r="F559" s="123"/>
      <c r="G559" s="123"/>
    </row>
    <row r="560" spans="1:7">
      <c r="A560" s="46"/>
      <c r="B560" s="123"/>
      <c r="C560" s="124"/>
      <c r="D560" s="123"/>
      <c r="E560" s="125"/>
      <c r="F560" s="123"/>
      <c r="G560" s="123"/>
    </row>
    <row r="561" spans="1:7">
      <c r="A561" s="46"/>
      <c r="B561" s="123"/>
      <c r="C561" s="124"/>
      <c r="D561" s="123"/>
      <c r="E561" s="125"/>
      <c r="F561" s="123"/>
      <c r="G561" s="123"/>
    </row>
    <row r="562" spans="1:7">
      <c r="A562" s="46"/>
      <c r="B562" s="123"/>
      <c r="C562" s="124"/>
      <c r="D562" s="123"/>
      <c r="E562" s="125"/>
      <c r="F562" s="123"/>
      <c r="G562" s="123"/>
    </row>
    <row r="563" spans="1:7">
      <c r="A563" s="46"/>
      <c r="B563" s="123"/>
      <c r="C563" s="124"/>
      <c r="D563" s="123"/>
      <c r="E563" s="125"/>
      <c r="F563" s="123"/>
      <c r="G563" s="123"/>
    </row>
    <row r="564" spans="1:7">
      <c r="A564" s="46"/>
      <c r="B564" s="123"/>
      <c r="C564" s="124"/>
      <c r="D564" s="123"/>
      <c r="E564" s="125"/>
      <c r="F564" s="123"/>
      <c r="G564" s="123"/>
    </row>
    <row r="565" spans="1:7">
      <c r="A565" s="46"/>
      <c r="B565" s="123"/>
      <c r="C565" s="124"/>
      <c r="D565" s="123"/>
      <c r="E565" s="125"/>
      <c r="F565" s="123"/>
      <c r="G565" s="123"/>
    </row>
    <row r="566" spans="1:7">
      <c r="A566" s="46"/>
      <c r="B566" s="123"/>
      <c r="C566" s="124"/>
      <c r="D566" s="123"/>
      <c r="E566" s="125"/>
      <c r="F566" s="123"/>
      <c r="G566" s="123"/>
    </row>
    <row r="567" spans="1:7">
      <c r="A567" s="46"/>
      <c r="B567" s="123"/>
      <c r="C567" s="124"/>
      <c r="D567" s="123"/>
      <c r="E567" s="125"/>
      <c r="F567" s="123"/>
      <c r="G567" s="123"/>
    </row>
    <row r="568" spans="1:7">
      <c r="A568" s="46"/>
      <c r="B568" s="123"/>
      <c r="C568" s="124"/>
      <c r="D568" s="123"/>
      <c r="E568" s="125"/>
      <c r="F568" s="123"/>
      <c r="G568" s="123"/>
    </row>
    <row r="569" spans="1:7">
      <c r="A569" s="46"/>
      <c r="B569" s="123"/>
      <c r="C569" s="124"/>
      <c r="D569" s="123"/>
      <c r="E569" s="125"/>
      <c r="F569" s="123"/>
      <c r="G569" s="123"/>
    </row>
    <row r="570" spans="1:7">
      <c r="A570" s="46"/>
      <c r="B570" s="123"/>
      <c r="C570" s="124"/>
      <c r="D570" s="123"/>
      <c r="E570" s="125"/>
      <c r="F570" s="123"/>
      <c r="G570" s="123"/>
    </row>
    <row r="571" spans="1:7">
      <c r="A571" s="46"/>
      <c r="B571" s="123"/>
      <c r="C571" s="124"/>
      <c r="D571" s="123"/>
      <c r="E571" s="125"/>
      <c r="F571" s="123"/>
      <c r="G571" s="123"/>
    </row>
    <row r="572" spans="1:7">
      <c r="A572" s="46"/>
      <c r="B572" s="123"/>
      <c r="C572" s="124"/>
      <c r="D572" s="123"/>
      <c r="E572" s="125"/>
      <c r="F572" s="123"/>
      <c r="G572" s="123"/>
    </row>
    <row r="573" spans="1:7">
      <c r="A573" s="46"/>
      <c r="B573" s="123"/>
      <c r="C573" s="124"/>
      <c r="D573" s="123"/>
      <c r="E573" s="125"/>
      <c r="F573" s="123"/>
      <c r="G573" s="123"/>
    </row>
    <row r="574" spans="1:7">
      <c r="A574" s="46"/>
      <c r="B574" s="123"/>
      <c r="C574" s="124"/>
      <c r="D574" s="123"/>
      <c r="E574" s="125"/>
      <c r="F574" s="123"/>
      <c r="G574" s="123"/>
    </row>
    <row r="575" spans="1:7">
      <c r="A575" s="46"/>
      <c r="B575" s="123"/>
      <c r="C575" s="124"/>
      <c r="D575" s="123"/>
      <c r="E575" s="125"/>
      <c r="F575" s="123"/>
      <c r="G575" s="123"/>
    </row>
    <row r="576" spans="1:7">
      <c r="A576" s="46"/>
      <c r="B576" s="123"/>
      <c r="C576" s="124"/>
      <c r="D576" s="123"/>
      <c r="E576" s="125"/>
      <c r="F576" s="123"/>
      <c r="G576" s="123"/>
    </row>
    <row r="577" spans="1:7">
      <c r="A577" s="46"/>
      <c r="B577" s="123"/>
      <c r="C577" s="124"/>
      <c r="D577" s="123"/>
      <c r="E577" s="125"/>
      <c r="F577" s="123"/>
      <c r="G577" s="123"/>
    </row>
    <row r="578" spans="1:7">
      <c r="A578" s="46"/>
      <c r="B578" s="123"/>
      <c r="C578" s="124"/>
      <c r="D578" s="123"/>
      <c r="E578" s="125"/>
      <c r="F578" s="123"/>
      <c r="G578" s="123"/>
    </row>
    <row r="579" spans="1:7">
      <c r="A579" s="46"/>
      <c r="B579" s="123"/>
      <c r="C579" s="124"/>
      <c r="D579" s="123"/>
      <c r="E579" s="125"/>
      <c r="F579" s="123"/>
      <c r="G579" s="123"/>
    </row>
    <row r="580" spans="1:7">
      <c r="A580" s="46"/>
      <c r="B580" s="123"/>
      <c r="C580" s="124"/>
      <c r="D580" s="123"/>
      <c r="E580" s="125"/>
      <c r="F580" s="123"/>
      <c r="G580" s="123"/>
    </row>
    <row r="581" spans="1:7">
      <c r="A581" s="46"/>
      <c r="B581" s="123"/>
      <c r="C581" s="124"/>
      <c r="D581" s="123"/>
      <c r="E581" s="125"/>
      <c r="F581" s="123"/>
      <c r="G581" s="123"/>
    </row>
    <row r="582" spans="1:7">
      <c r="A582" s="46"/>
      <c r="B582" s="123"/>
      <c r="C582" s="124"/>
      <c r="D582" s="123"/>
      <c r="E582" s="125"/>
      <c r="F582" s="123"/>
      <c r="G582" s="123"/>
    </row>
    <row r="583" spans="1:7">
      <c r="A583" s="46"/>
      <c r="B583" s="123"/>
      <c r="C583" s="124"/>
      <c r="D583" s="123"/>
      <c r="E583" s="125"/>
      <c r="F583" s="123"/>
      <c r="G583" s="123"/>
    </row>
    <row r="584" spans="1:7">
      <c r="A584" s="46"/>
      <c r="B584" s="123"/>
      <c r="C584" s="124"/>
      <c r="D584" s="123"/>
      <c r="E584" s="125"/>
      <c r="F584" s="123"/>
      <c r="G584" s="123"/>
    </row>
    <row r="585" spans="1:7">
      <c r="A585" s="46"/>
      <c r="B585" s="123"/>
      <c r="C585" s="124"/>
      <c r="D585" s="123"/>
      <c r="E585" s="125"/>
      <c r="F585" s="123"/>
      <c r="G585" s="123"/>
    </row>
    <row r="586" spans="1:7">
      <c r="A586" s="46"/>
      <c r="B586" s="123"/>
      <c r="C586" s="124"/>
      <c r="D586" s="123"/>
      <c r="E586" s="125"/>
      <c r="F586" s="123"/>
      <c r="G586" s="123"/>
    </row>
    <row r="587" spans="1:7">
      <c r="A587" s="46"/>
      <c r="B587" s="123"/>
      <c r="C587" s="124"/>
      <c r="D587" s="123"/>
      <c r="E587" s="125"/>
      <c r="F587" s="123"/>
      <c r="G587" s="123"/>
    </row>
    <row r="588" spans="1:7">
      <c r="A588" s="46"/>
      <c r="B588" s="123"/>
      <c r="C588" s="124"/>
      <c r="D588" s="123"/>
      <c r="E588" s="125"/>
      <c r="F588" s="123"/>
      <c r="G588" s="123"/>
    </row>
    <row r="589" spans="1:7">
      <c r="A589" s="46"/>
      <c r="B589" s="123"/>
      <c r="C589" s="124"/>
      <c r="D589" s="123"/>
      <c r="E589" s="125"/>
      <c r="F589" s="123"/>
      <c r="G589" s="123"/>
    </row>
    <row r="590" spans="1:7">
      <c r="A590" s="46"/>
      <c r="B590" s="123"/>
      <c r="C590" s="124"/>
      <c r="D590" s="123"/>
      <c r="E590" s="125"/>
      <c r="F590" s="123"/>
      <c r="G590" s="123"/>
    </row>
    <row r="591" spans="1:7">
      <c r="A591" s="46"/>
      <c r="B591" s="123"/>
      <c r="C591" s="124"/>
      <c r="D591" s="123"/>
      <c r="E591" s="125"/>
      <c r="F591" s="123"/>
      <c r="G591" s="123"/>
    </row>
    <row r="592" spans="1:7">
      <c r="A592" s="46"/>
      <c r="B592" s="123"/>
      <c r="C592" s="124"/>
      <c r="D592" s="123"/>
      <c r="E592" s="125"/>
      <c r="F592" s="123"/>
      <c r="G592" s="123"/>
    </row>
    <row r="593" spans="1:7">
      <c r="A593" s="46"/>
      <c r="B593" s="123"/>
      <c r="C593" s="124"/>
      <c r="D593" s="123"/>
      <c r="E593" s="125"/>
      <c r="F593" s="123"/>
      <c r="G593" s="123"/>
    </row>
    <row r="594" spans="1:7">
      <c r="A594" s="46"/>
      <c r="B594" s="123"/>
      <c r="C594" s="124"/>
      <c r="D594" s="123"/>
      <c r="E594" s="125"/>
      <c r="F594" s="123"/>
      <c r="G594" s="123"/>
    </row>
    <row r="595" spans="1:7">
      <c r="A595" s="46"/>
      <c r="B595" s="123"/>
      <c r="C595" s="124"/>
      <c r="D595" s="123"/>
      <c r="E595" s="125"/>
      <c r="F595" s="123"/>
      <c r="G595" s="123"/>
    </row>
    <row r="596" spans="1:7">
      <c r="A596" s="46"/>
      <c r="B596" s="123"/>
      <c r="C596" s="124"/>
      <c r="D596" s="123"/>
      <c r="E596" s="125"/>
      <c r="F596" s="123"/>
      <c r="G596" s="123"/>
    </row>
    <row r="597" spans="1:7">
      <c r="A597" s="46"/>
      <c r="B597" s="123"/>
      <c r="C597" s="124"/>
      <c r="D597" s="123"/>
      <c r="E597" s="125"/>
      <c r="F597" s="123"/>
      <c r="G597" s="123"/>
    </row>
    <row r="598" spans="1:7">
      <c r="A598" s="46"/>
      <c r="B598" s="123"/>
      <c r="C598" s="124"/>
      <c r="D598" s="123"/>
      <c r="E598" s="125"/>
      <c r="F598" s="123"/>
      <c r="G598" s="123"/>
    </row>
    <row r="599" spans="1:7">
      <c r="A599" s="46"/>
      <c r="B599" s="123"/>
      <c r="C599" s="124"/>
      <c r="D599" s="123"/>
      <c r="E599" s="125"/>
      <c r="F599" s="123"/>
      <c r="G599" s="123"/>
    </row>
    <row r="600" spans="1:7">
      <c r="A600" s="46"/>
      <c r="B600" s="123"/>
      <c r="C600" s="124"/>
      <c r="D600" s="123"/>
      <c r="E600" s="125"/>
      <c r="F600" s="123"/>
      <c r="G600" s="123"/>
    </row>
    <row r="601" spans="1:7">
      <c r="A601" s="46"/>
      <c r="B601" s="123"/>
      <c r="C601" s="124"/>
      <c r="D601" s="123"/>
      <c r="E601" s="125"/>
      <c r="F601" s="123"/>
      <c r="G601" s="123"/>
    </row>
    <row r="602" spans="1:7">
      <c r="A602" s="46"/>
      <c r="B602" s="123"/>
      <c r="C602" s="124"/>
      <c r="D602" s="123"/>
      <c r="E602" s="125"/>
      <c r="F602" s="123"/>
      <c r="G602" s="123"/>
    </row>
    <row r="603" spans="1:7">
      <c r="A603" s="46"/>
      <c r="B603" s="123"/>
      <c r="C603" s="124"/>
      <c r="D603" s="123"/>
      <c r="E603" s="125"/>
      <c r="F603" s="123"/>
      <c r="G603" s="123"/>
    </row>
    <row r="604" spans="1:7">
      <c r="A604" s="46"/>
      <c r="B604" s="123"/>
      <c r="C604" s="124"/>
      <c r="D604" s="123"/>
      <c r="E604" s="125"/>
      <c r="F604" s="123"/>
      <c r="G604" s="123"/>
    </row>
    <row r="605" spans="1:7">
      <c r="A605" s="46"/>
      <c r="B605" s="123"/>
      <c r="C605" s="124"/>
      <c r="D605" s="123"/>
      <c r="E605" s="125"/>
      <c r="F605" s="123"/>
      <c r="G605" s="123"/>
    </row>
    <row r="606" spans="1:7">
      <c r="A606" s="46"/>
      <c r="B606" s="123"/>
      <c r="C606" s="124"/>
      <c r="D606" s="123"/>
      <c r="E606" s="125"/>
      <c r="F606" s="123"/>
      <c r="G606" s="123"/>
    </row>
    <row r="607" spans="1:7">
      <c r="A607" s="46"/>
      <c r="B607" s="123"/>
      <c r="C607" s="124"/>
      <c r="D607" s="123"/>
      <c r="E607" s="125"/>
      <c r="F607" s="123"/>
      <c r="G607" s="123"/>
    </row>
    <row r="608" spans="1:7">
      <c r="A608" s="46"/>
      <c r="B608" s="123"/>
      <c r="C608" s="124"/>
      <c r="D608" s="123"/>
      <c r="E608" s="125"/>
      <c r="F608" s="123"/>
      <c r="G608" s="123"/>
    </row>
    <row r="609" spans="1:7">
      <c r="A609" s="46"/>
      <c r="B609" s="123"/>
      <c r="C609" s="124"/>
      <c r="D609" s="123"/>
      <c r="E609" s="125"/>
      <c r="F609" s="123"/>
      <c r="G609" s="123"/>
    </row>
    <row r="610" spans="1:7">
      <c r="A610" s="46"/>
      <c r="B610" s="123"/>
      <c r="C610" s="124"/>
      <c r="D610" s="123"/>
      <c r="E610" s="125"/>
      <c r="F610" s="123"/>
      <c r="G610" s="123"/>
    </row>
    <row r="611" spans="1:7">
      <c r="A611" s="46"/>
      <c r="B611" s="123"/>
      <c r="C611" s="124"/>
      <c r="D611" s="123"/>
      <c r="E611" s="125"/>
      <c r="F611" s="123"/>
      <c r="G611" s="123"/>
    </row>
    <row r="612" spans="1:7">
      <c r="A612" s="46"/>
      <c r="B612" s="123"/>
      <c r="C612" s="124"/>
      <c r="D612" s="123"/>
      <c r="E612" s="125"/>
      <c r="F612" s="123"/>
      <c r="G612" s="123"/>
    </row>
    <row r="613" spans="1:7">
      <c r="A613" s="46"/>
      <c r="B613" s="123"/>
      <c r="C613" s="124"/>
      <c r="D613" s="123"/>
      <c r="E613" s="125"/>
      <c r="F613" s="123"/>
      <c r="G613" s="123"/>
    </row>
    <row r="614" spans="1:7">
      <c r="A614" s="46"/>
      <c r="B614" s="123"/>
      <c r="C614" s="124"/>
      <c r="D614" s="123"/>
      <c r="E614" s="125"/>
      <c r="F614" s="123"/>
      <c r="G614" s="123"/>
    </row>
    <row r="615" spans="1:7">
      <c r="A615" s="46"/>
      <c r="B615" s="123"/>
      <c r="C615" s="124"/>
      <c r="D615" s="123"/>
      <c r="E615" s="125"/>
      <c r="F615" s="123"/>
      <c r="G615" s="123"/>
    </row>
    <row r="616" spans="1:7">
      <c r="A616" s="46"/>
      <c r="B616" s="123"/>
      <c r="C616" s="124"/>
      <c r="D616" s="123"/>
      <c r="E616" s="125"/>
      <c r="F616" s="123"/>
      <c r="G616" s="123"/>
    </row>
    <row r="617" spans="1:7">
      <c r="A617" s="46"/>
      <c r="B617" s="123"/>
      <c r="C617" s="124"/>
      <c r="D617" s="123"/>
      <c r="E617" s="125"/>
      <c r="F617" s="123"/>
      <c r="G617" s="123"/>
    </row>
    <row r="618" spans="1:7">
      <c r="A618" s="46"/>
      <c r="B618" s="123"/>
      <c r="C618" s="124"/>
      <c r="D618" s="123"/>
      <c r="E618" s="125"/>
      <c r="F618" s="123"/>
      <c r="G618" s="123"/>
    </row>
    <row r="619" spans="1:7">
      <c r="A619" s="46"/>
      <c r="B619" s="123"/>
      <c r="C619" s="124"/>
      <c r="D619" s="123"/>
      <c r="E619" s="125"/>
      <c r="F619" s="123"/>
      <c r="G619" s="123"/>
    </row>
    <row r="620" spans="1:7">
      <c r="A620" s="46"/>
      <c r="B620" s="123"/>
      <c r="C620" s="124"/>
      <c r="D620" s="123"/>
      <c r="E620" s="125"/>
      <c r="F620" s="123"/>
      <c r="G620" s="123"/>
    </row>
    <row r="621" spans="1:7">
      <c r="A621" s="46"/>
      <c r="B621" s="123"/>
      <c r="C621" s="124"/>
      <c r="D621" s="123"/>
      <c r="E621" s="125"/>
      <c r="F621" s="123"/>
      <c r="G621" s="123"/>
    </row>
    <row r="622" spans="1:7">
      <c r="A622" s="46"/>
      <c r="B622" s="123"/>
      <c r="C622" s="124"/>
      <c r="D622" s="123"/>
      <c r="E622" s="125"/>
      <c r="F622" s="123"/>
      <c r="G622" s="123"/>
    </row>
    <row r="623" spans="1:7">
      <c r="A623" s="46"/>
      <c r="B623" s="123"/>
      <c r="C623" s="124"/>
      <c r="D623" s="123"/>
      <c r="E623" s="125"/>
      <c r="F623" s="123"/>
      <c r="G623" s="123"/>
    </row>
    <row r="624" spans="1:7">
      <c r="A624" s="46"/>
      <c r="B624" s="123"/>
      <c r="C624" s="124"/>
      <c r="D624" s="123"/>
      <c r="E624" s="125"/>
      <c r="F624" s="123"/>
      <c r="G624" s="123"/>
    </row>
    <row r="625" spans="1:7">
      <c r="A625" s="46"/>
      <c r="B625" s="123"/>
      <c r="C625" s="124"/>
      <c r="D625" s="123"/>
      <c r="E625" s="125"/>
      <c r="F625" s="123"/>
      <c r="G625" s="123"/>
    </row>
    <row r="626" spans="1:7">
      <c r="A626" s="46"/>
      <c r="B626" s="123"/>
      <c r="C626" s="124"/>
      <c r="D626" s="123"/>
      <c r="E626" s="125"/>
      <c r="F626" s="123"/>
      <c r="G626" s="123"/>
    </row>
    <row r="627" spans="1:7">
      <c r="A627" s="46"/>
      <c r="B627" s="123"/>
      <c r="C627" s="124"/>
      <c r="D627" s="123"/>
      <c r="E627" s="125"/>
      <c r="F627" s="123"/>
      <c r="G627" s="123"/>
    </row>
    <row r="628" spans="1:7">
      <c r="A628" s="46"/>
      <c r="B628" s="123"/>
      <c r="C628" s="124"/>
      <c r="D628" s="123"/>
      <c r="E628" s="125"/>
      <c r="F628" s="123"/>
      <c r="G628" s="123"/>
    </row>
    <row r="629" spans="1:7">
      <c r="A629" s="46"/>
      <c r="B629" s="123"/>
      <c r="C629" s="124"/>
      <c r="D629" s="123"/>
      <c r="E629" s="125"/>
      <c r="F629" s="123"/>
      <c r="G629" s="123"/>
    </row>
    <row r="630" spans="1:7">
      <c r="A630" s="46"/>
      <c r="B630" s="123"/>
      <c r="C630" s="124"/>
      <c r="D630" s="123"/>
      <c r="E630" s="125"/>
      <c r="F630" s="123"/>
      <c r="G630" s="123"/>
    </row>
    <row r="631" spans="1:7">
      <c r="A631" s="46"/>
      <c r="B631" s="123"/>
      <c r="C631" s="124"/>
      <c r="D631" s="123"/>
      <c r="E631" s="125"/>
      <c r="F631" s="123"/>
      <c r="G631" s="123"/>
    </row>
    <row r="632" spans="1:7">
      <c r="A632" s="46"/>
      <c r="B632" s="123"/>
      <c r="C632" s="124"/>
      <c r="D632" s="123"/>
      <c r="E632" s="125"/>
      <c r="F632" s="123"/>
      <c r="G632" s="123"/>
    </row>
    <row r="633" spans="1:7">
      <c r="A633" s="46"/>
      <c r="B633" s="123"/>
      <c r="C633" s="124"/>
      <c r="D633" s="123"/>
      <c r="E633" s="125"/>
      <c r="F633" s="123"/>
      <c r="G633" s="123"/>
    </row>
    <row r="634" spans="1:7">
      <c r="A634" s="46"/>
      <c r="B634" s="123"/>
      <c r="C634" s="124"/>
      <c r="D634" s="123"/>
      <c r="E634" s="125"/>
      <c r="F634" s="123"/>
      <c r="G634" s="123"/>
    </row>
    <row r="635" spans="1:7">
      <c r="A635" s="46"/>
      <c r="B635" s="123"/>
      <c r="C635" s="124"/>
      <c r="D635" s="123"/>
      <c r="E635" s="125"/>
      <c r="F635" s="123"/>
      <c r="G635" s="123"/>
    </row>
    <row r="636" spans="1:7">
      <c r="A636" s="46"/>
      <c r="B636" s="123"/>
      <c r="C636" s="124"/>
      <c r="D636" s="123"/>
      <c r="E636" s="125"/>
      <c r="F636" s="123"/>
      <c r="G636" s="123"/>
    </row>
    <row r="637" spans="1:7">
      <c r="A637" s="46"/>
      <c r="B637" s="123"/>
      <c r="C637" s="124"/>
      <c r="D637" s="123"/>
      <c r="E637" s="125"/>
      <c r="F637" s="123"/>
      <c r="G637" s="123"/>
    </row>
    <row r="638" spans="1:7">
      <c r="A638" s="46"/>
      <c r="B638" s="123"/>
      <c r="C638" s="124"/>
      <c r="D638" s="123"/>
      <c r="E638" s="125"/>
      <c r="F638" s="123"/>
      <c r="G638" s="123"/>
    </row>
    <row r="639" spans="1:7">
      <c r="A639" s="46"/>
      <c r="B639" s="123"/>
      <c r="C639" s="124"/>
      <c r="D639" s="123"/>
      <c r="E639" s="125"/>
      <c r="F639" s="123"/>
      <c r="G639" s="123"/>
    </row>
    <row r="640" spans="1:7">
      <c r="A640" s="46"/>
      <c r="B640" s="123"/>
      <c r="C640" s="124"/>
      <c r="D640" s="123"/>
      <c r="E640" s="125"/>
      <c r="F640" s="123"/>
      <c r="G640" s="123"/>
    </row>
    <row r="641" spans="1:7">
      <c r="A641" s="46"/>
      <c r="B641" s="123"/>
      <c r="C641" s="124"/>
      <c r="D641" s="123"/>
      <c r="E641" s="125"/>
      <c r="F641" s="123"/>
      <c r="G641" s="123"/>
    </row>
    <row r="642" spans="1:7">
      <c r="A642" s="46"/>
      <c r="B642" s="123"/>
      <c r="C642" s="124"/>
      <c r="D642" s="123"/>
      <c r="E642" s="125"/>
      <c r="F642" s="123"/>
      <c r="G642" s="123"/>
    </row>
    <row r="643" spans="1:7">
      <c r="A643" s="46"/>
      <c r="B643" s="123"/>
      <c r="C643" s="124"/>
      <c r="D643" s="123"/>
      <c r="E643" s="125"/>
      <c r="F643" s="123"/>
      <c r="G643" s="123"/>
    </row>
    <row r="644" spans="1:7">
      <c r="A644" s="46"/>
      <c r="B644" s="123"/>
      <c r="C644" s="124"/>
      <c r="D644" s="123"/>
      <c r="E644" s="125"/>
      <c r="F644" s="123"/>
      <c r="G644" s="123"/>
    </row>
    <row r="645" spans="1:7">
      <c r="A645" s="46"/>
      <c r="B645" s="123"/>
      <c r="C645" s="124"/>
      <c r="D645" s="123"/>
      <c r="E645" s="125"/>
      <c r="F645" s="123"/>
      <c r="G645" s="123"/>
    </row>
    <row r="646" spans="1:7">
      <c r="A646" s="46"/>
      <c r="B646" s="123"/>
      <c r="C646" s="124"/>
      <c r="D646" s="123"/>
      <c r="E646" s="125"/>
      <c r="F646" s="123"/>
      <c r="G646" s="123"/>
    </row>
    <row r="647" spans="1:7">
      <c r="A647" s="46"/>
      <c r="B647" s="123"/>
      <c r="C647" s="124"/>
      <c r="D647" s="123"/>
      <c r="E647" s="125"/>
      <c r="F647" s="123"/>
      <c r="G647" s="123"/>
    </row>
    <row r="648" spans="1:7">
      <c r="A648" s="46"/>
      <c r="B648" s="123"/>
      <c r="C648" s="124"/>
      <c r="D648" s="123"/>
      <c r="E648" s="125"/>
      <c r="F648" s="123"/>
      <c r="G648" s="123"/>
    </row>
    <row r="649" spans="1:7">
      <c r="A649" s="46"/>
      <c r="B649" s="123"/>
      <c r="C649" s="124"/>
      <c r="D649" s="123"/>
      <c r="E649" s="125"/>
      <c r="F649" s="123"/>
      <c r="G649" s="123"/>
    </row>
    <row r="650" spans="1:7">
      <c r="A650" s="46"/>
      <c r="B650" s="123"/>
      <c r="C650" s="124"/>
      <c r="D650" s="123"/>
      <c r="E650" s="125"/>
      <c r="F650" s="123"/>
      <c r="G650" s="123"/>
    </row>
    <row r="651" spans="1:7">
      <c r="A651" s="46"/>
      <c r="B651" s="123"/>
      <c r="C651" s="124"/>
      <c r="D651" s="123"/>
      <c r="E651" s="125"/>
      <c r="F651" s="123"/>
      <c r="G651" s="123"/>
    </row>
    <row r="652" spans="1:7">
      <c r="A652" s="46"/>
      <c r="B652" s="123"/>
      <c r="C652" s="124"/>
      <c r="D652" s="123"/>
      <c r="E652" s="125"/>
      <c r="F652" s="123"/>
      <c r="G652" s="123"/>
    </row>
    <row r="653" spans="1:7">
      <c r="A653" s="46"/>
      <c r="B653" s="123"/>
      <c r="C653" s="124"/>
      <c r="D653" s="123"/>
      <c r="E653" s="125"/>
      <c r="F653" s="123"/>
      <c r="G653" s="123"/>
    </row>
    <row r="654" spans="1:7">
      <c r="A654" s="46"/>
      <c r="B654" s="123"/>
      <c r="C654" s="124"/>
      <c r="D654" s="123"/>
      <c r="E654" s="125"/>
      <c r="F654" s="123"/>
      <c r="G654" s="123"/>
    </row>
    <row r="655" spans="1:7">
      <c r="A655" s="46"/>
      <c r="B655" s="123"/>
      <c r="C655" s="124"/>
      <c r="D655" s="123"/>
      <c r="E655" s="125"/>
      <c r="F655" s="123"/>
      <c r="G655" s="123"/>
    </row>
    <row r="656" spans="1:7">
      <c r="A656" s="46"/>
      <c r="B656" s="123"/>
      <c r="C656" s="124"/>
      <c r="D656" s="123"/>
      <c r="E656" s="125"/>
      <c r="F656" s="123"/>
      <c r="G656" s="123"/>
    </row>
    <row r="657" spans="1:7">
      <c r="A657" s="46"/>
      <c r="B657" s="123"/>
      <c r="C657" s="124"/>
      <c r="D657" s="123"/>
      <c r="E657" s="125"/>
      <c r="F657" s="123"/>
      <c r="G657" s="123"/>
    </row>
    <row r="658" spans="1:7">
      <c r="A658" s="46"/>
      <c r="B658" s="123"/>
      <c r="C658" s="124"/>
      <c r="D658" s="123"/>
      <c r="E658" s="125"/>
      <c r="F658" s="123"/>
      <c r="G658" s="123"/>
    </row>
    <row r="659" spans="1:7">
      <c r="A659" s="46"/>
      <c r="B659" s="123"/>
      <c r="C659" s="124"/>
      <c r="D659" s="123"/>
      <c r="E659" s="125"/>
      <c r="F659" s="123"/>
      <c r="G659" s="123"/>
    </row>
    <row r="660" spans="1:7">
      <c r="A660" s="46"/>
      <c r="B660" s="123"/>
      <c r="C660" s="124"/>
      <c r="D660" s="123"/>
      <c r="E660" s="125"/>
      <c r="F660" s="123"/>
      <c r="G660" s="123"/>
    </row>
    <row r="661" spans="1:7">
      <c r="A661" s="46"/>
      <c r="B661" s="123"/>
      <c r="C661" s="124"/>
      <c r="D661" s="123"/>
      <c r="E661" s="125"/>
      <c r="F661" s="123"/>
      <c r="G661" s="123"/>
    </row>
    <row r="662" spans="1:7">
      <c r="A662" s="46"/>
      <c r="B662" s="123"/>
      <c r="C662" s="124"/>
      <c r="D662" s="123"/>
      <c r="E662" s="125"/>
      <c r="F662" s="123"/>
      <c r="G662" s="123"/>
    </row>
    <row r="663" spans="1:7">
      <c r="A663" s="46"/>
      <c r="B663" s="123"/>
      <c r="C663" s="124"/>
      <c r="D663" s="123"/>
      <c r="E663" s="125"/>
      <c r="F663" s="123"/>
      <c r="G663" s="123"/>
    </row>
    <row r="664" spans="1:7">
      <c r="A664" s="46"/>
      <c r="B664" s="123"/>
      <c r="C664" s="124"/>
      <c r="D664" s="123"/>
      <c r="E664" s="125"/>
      <c r="F664" s="123"/>
      <c r="G664" s="123"/>
    </row>
    <row r="665" spans="1:7">
      <c r="A665" s="46"/>
      <c r="B665" s="123"/>
      <c r="C665" s="124"/>
      <c r="D665" s="123"/>
      <c r="E665" s="125"/>
      <c r="F665" s="123"/>
      <c r="G665" s="123"/>
    </row>
    <row r="666" spans="1:7">
      <c r="A666" s="46"/>
      <c r="B666" s="123"/>
      <c r="C666" s="124"/>
      <c r="D666" s="123"/>
      <c r="E666" s="125"/>
      <c r="F666" s="123"/>
      <c r="G666" s="123"/>
    </row>
    <row r="667" spans="1:7">
      <c r="A667" s="46"/>
      <c r="B667" s="123"/>
      <c r="C667" s="124"/>
      <c r="D667" s="123"/>
      <c r="E667" s="125"/>
      <c r="F667" s="123"/>
      <c r="G667" s="123"/>
    </row>
    <row r="668" spans="1:7">
      <c r="A668" s="46"/>
      <c r="B668" s="123"/>
      <c r="C668" s="124"/>
      <c r="D668" s="123"/>
      <c r="E668" s="125"/>
      <c r="F668" s="123"/>
      <c r="G668" s="123"/>
    </row>
    <row r="669" spans="1:7">
      <c r="A669" s="46"/>
      <c r="B669" s="123"/>
      <c r="C669" s="124"/>
      <c r="D669" s="123"/>
      <c r="E669" s="125"/>
      <c r="F669" s="123"/>
      <c r="G669" s="123"/>
    </row>
    <row r="670" spans="1:7">
      <c r="A670" s="46"/>
      <c r="B670" s="123"/>
      <c r="C670" s="124"/>
      <c r="D670" s="123"/>
      <c r="E670" s="125"/>
      <c r="F670" s="123"/>
      <c r="G670" s="123"/>
    </row>
    <row r="671" spans="1:7">
      <c r="A671" s="46"/>
      <c r="B671" s="123"/>
      <c r="C671" s="124"/>
      <c r="D671" s="123"/>
      <c r="E671" s="125"/>
      <c r="F671" s="123"/>
      <c r="G671" s="123"/>
    </row>
    <row r="672" spans="1:7">
      <c r="A672" s="46"/>
      <c r="B672" s="123"/>
      <c r="C672" s="124"/>
      <c r="D672" s="123"/>
      <c r="E672" s="125"/>
      <c r="F672" s="123"/>
      <c r="G672" s="123"/>
    </row>
    <row r="673" spans="1:7">
      <c r="A673" s="46"/>
      <c r="B673" s="123"/>
      <c r="C673" s="124"/>
      <c r="D673" s="123"/>
      <c r="E673" s="125"/>
      <c r="F673" s="123"/>
      <c r="G673" s="123"/>
    </row>
    <row r="674" spans="1:7">
      <c r="A674" s="46"/>
      <c r="B674" s="123"/>
      <c r="C674" s="124"/>
      <c r="D674" s="123"/>
      <c r="E674" s="125"/>
      <c r="F674" s="123"/>
      <c r="G674" s="123"/>
    </row>
    <row r="675" spans="1:7">
      <c r="A675" s="46"/>
      <c r="B675" s="123"/>
      <c r="C675" s="124"/>
      <c r="D675" s="123"/>
      <c r="E675" s="125"/>
      <c r="F675" s="123"/>
      <c r="G675" s="123"/>
    </row>
    <row r="676" spans="1:7">
      <c r="A676" s="46"/>
      <c r="B676" s="123"/>
      <c r="C676" s="124"/>
      <c r="D676" s="123"/>
      <c r="E676" s="125"/>
      <c r="F676" s="123"/>
      <c r="G676" s="123"/>
    </row>
    <row r="677" spans="1:7">
      <c r="A677" s="46"/>
      <c r="B677" s="123"/>
      <c r="C677" s="124"/>
      <c r="D677" s="123"/>
      <c r="E677" s="125"/>
      <c r="F677" s="123"/>
      <c r="G677" s="123"/>
    </row>
    <row r="678" spans="1:7">
      <c r="A678" s="46"/>
      <c r="B678" s="123"/>
      <c r="C678" s="124"/>
      <c r="D678" s="123"/>
      <c r="E678" s="125"/>
      <c r="F678" s="123"/>
      <c r="G678" s="123"/>
    </row>
    <row r="679" spans="1:7">
      <c r="A679" s="46"/>
      <c r="B679" s="123"/>
      <c r="C679" s="124"/>
      <c r="D679" s="123"/>
      <c r="E679" s="125"/>
      <c r="F679" s="123"/>
      <c r="G679" s="123"/>
    </row>
    <row r="680" spans="1:7">
      <c r="A680" s="46"/>
      <c r="B680" s="123"/>
      <c r="C680" s="124"/>
      <c r="D680" s="123"/>
      <c r="E680" s="125"/>
      <c r="F680" s="123"/>
      <c r="G680" s="123"/>
    </row>
    <row r="681" spans="1:7">
      <c r="A681" s="46"/>
      <c r="B681" s="123"/>
      <c r="C681" s="124"/>
      <c r="D681" s="123"/>
      <c r="E681" s="125"/>
      <c r="F681" s="123"/>
      <c r="G681" s="123"/>
    </row>
    <row r="682" spans="1:7">
      <c r="A682" s="46"/>
      <c r="B682" s="123"/>
      <c r="C682" s="124"/>
      <c r="D682" s="123"/>
      <c r="E682" s="125"/>
      <c r="F682" s="123"/>
      <c r="G682" s="123"/>
    </row>
    <row r="683" spans="1:7">
      <c r="A683" s="46"/>
      <c r="B683" s="123"/>
      <c r="C683" s="124"/>
      <c r="D683" s="123"/>
      <c r="E683" s="125"/>
      <c r="F683" s="123"/>
      <c r="G683" s="123"/>
    </row>
    <row r="684" spans="1:7">
      <c r="A684" s="46"/>
      <c r="B684" s="123"/>
      <c r="C684" s="124"/>
      <c r="D684" s="123"/>
      <c r="E684" s="125"/>
      <c r="F684" s="123"/>
      <c r="G684" s="123"/>
    </row>
    <row r="685" spans="1:7">
      <c r="A685" s="46"/>
      <c r="B685" s="123"/>
      <c r="C685" s="124"/>
      <c r="D685" s="123"/>
      <c r="E685" s="125"/>
      <c r="F685" s="123"/>
      <c r="G685" s="123"/>
    </row>
    <row r="686" spans="1:7">
      <c r="A686" s="46"/>
      <c r="B686" s="123"/>
      <c r="C686" s="124"/>
      <c r="D686" s="123"/>
      <c r="E686" s="125"/>
      <c r="F686" s="123"/>
      <c r="G686" s="123"/>
    </row>
    <row r="687" spans="1:7">
      <c r="A687" s="46"/>
      <c r="B687" s="123"/>
      <c r="C687" s="124"/>
      <c r="D687" s="123"/>
      <c r="E687" s="125"/>
      <c r="F687" s="123"/>
      <c r="G687" s="123"/>
    </row>
    <row r="688" spans="1:7">
      <c r="A688" s="46"/>
      <c r="B688" s="123"/>
      <c r="C688" s="124"/>
      <c r="D688" s="123"/>
      <c r="E688" s="125"/>
      <c r="F688" s="123"/>
      <c r="G688" s="123"/>
    </row>
    <row r="689" spans="1:7">
      <c r="A689" s="46"/>
      <c r="B689" s="123"/>
      <c r="C689" s="124"/>
      <c r="D689" s="123"/>
      <c r="E689" s="125"/>
      <c r="F689" s="123"/>
      <c r="G689" s="123"/>
    </row>
    <row r="690" spans="1:7">
      <c r="A690" s="46"/>
      <c r="B690" s="123"/>
      <c r="C690" s="124"/>
      <c r="D690" s="123"/>
      <c r="E690" s="125"/>
      <c r="F690" s="123"/>
      <c r="G690" s="123"/>
    </row>
    <row r="691" spans="1:7">
      <c r="A691" s="46"/>
      <c r="B691" s="123"/>
      <c r="C691" s="124"/>
      <c r="D691" s="123"/>
      <c r="E691" s="125"/>
      <c r="F691" s="123"/>
      <c r="G691" s="123"/>
    </row>
    <row r="692" spans="1:7">
      <c r="A692" s="46"/>
      <c r="B692" s="123"/>
      <c r="C692" s="124"/>
      <c r="D692" s="123"/>
      <c r="E692" s="125"/>
      <c r="F692" s="123"/>
      <c r="G692" s="123"/>
    </row>
    <row r="693" spans="1:7">
      <c r="A693" s="46"/>
      <c r="B693" s="123"/>
      <c r="C693" s="124"/>
      <c r="D693" s="123"/>
      <c r="E693" s="125"/>
      <c r="F693" s="123"/>
      <c r="G693" s="123"/>
    </row>
    <row r="694" spans="1:7">
      <c r="A694" s="46"/>
      <c r="B694" s="123"/>
      <c r="C694" s="124"/>
      <c r="D694" s="123"/>
      <c r="E694" s="125"/>
      <c r="F694" s="123"/>
      <c r="G694" s="123"/>
    </row>
    <row r="695" spans="1:7">
      <c r="A695" s="46"/>
      <c r="B695" s="123"/>
      <c r="C695" s="124"/>
      <c r="D695" s="123"/>
      <c r="E695" s="125"/>
      <c r="F695" s="123"/>
      <c r="G695" s="123"/>
    </row>
    <row r="696" spans="1:7">
      <c r="A696" s="46"/>
      <c r="B696" s="123"/>
      <c r="C696" s="124"/>
      <c r="D696" s="123"/>
      <c r="E696" s="125"/>
      <c r="F696" s="123"/>
      <c r="G696" s="123"/>
    </row>
    <row r="697" spans="1:7">
      <c r="A697" s="46"/>
      <c r="B697" s="123"/>
      <c r="C697" s="124"/>
      <c r="D697" s="123"/>
      <c r="E697" s="125"/>
      <c r="F697" s="123"/>
      <c r="G697" s="123"/>
    </row>
    <row r="698" spans="1:7">
      <c r="A698" s="46"/>
      <c r="B698" s="123"/>
      <c r="C698" s="124"/>
      <c r="D698" s="123"/>
      <c r="E698" s="125"/>
      <c r="F698" s="123"/>
      <c r="G698" s="123"/>
    </row>
    <row r="699" spans="1:7">
      <c r="A699" s="46"/>
      <c r="B699" s="123"/>
      <c r="C699" s="124"/>
      <c r="D699" s="123"/>
      <c r="E699" s="125"/>
      <c r="F699" s="123"/>
      <c r="G699" s="123"/>
    </row>
    <row r="700" spans="1:7">
      <c r="A700" s="46"/>
      <c r="B700" s="123"/>
      <c r="C700" s="124"/>
      <c r="D700" s="123"/>
      <c r="E700" s="125"/>
      <c r="F700" s="123"/>
      <c r="G700" s="123"/>
    </row>
    <row r="701" spans="1:7">
      <c r="A701" s="46"/>
      <c r="B701" s="123"/>
      <c r="C701" s="124"/>
      <c r="D701" s="123"/>
      <c r="E701" s="125"/>
      <c r="F701" s="123"/>
      <c r="G701" s="123"/>
    </row>
    <row r="702" spans="1:7">
      <c r="A702" s="46"/>
      <c r="B702" s="123"/>
      <c r="C702" s="124"/>
      <c r="D702" s="123"/>
      <c r="E702" s="125"/>
      <c r="F702" s="123"/>
      <c r="G702" s="123"/>
    </row>
    <row r="703" spans="1:7">
      <c r="A703" s="46"/>
      <c r="B703" s="123"/>
      <c r="C703" s="124"/>
      <c r="D703" s="123"/>
      <c r="E703" s="125"/>
      <c r="F703" s="123"/>
      <c r="G703" s="123"/>
    </row>
    <row r="704" spans="1:7">
      <c r="A704" s="46"/>
      <c r="B704" s="123"/>
      <c r="C704" s="124"/>
      <c r="D704" s="123"/>
      <c r="E704" s="125"/>
      <c r="F704" s="123"/>
      <c r="G704" s="123"/>
    </row>
    <row r="705" spans="1:7">
      <c r="A705" s="46"/>
      <c r="B705" s="123"/>
      <c r="C705" s="124"/>
      <c r="D705" s="123"/>
      <c r="E705" s="125"/>
      <c r="F705" s="123"/>
      <c r="G705" s="123"/>
    </row>
    <row r="706" spans="1:7">
      <c r="A706" s="46"/>
      <c r="B706" s="123"/>
      <c r="C706" s="124"/>
      <c r="D706" s="123"/>
      <c r="E706" s="125"/>
      <c r="F706" s="123"/>
      <c r="G706" s="123"/>
    </row>
    <row r="707" spans="1:7">
      <c r="A707" s="46"/>
      <c r="B707" s="123"/>
      <c r="C707" s="124"/>
      <c r="D707" s="123"/>
      <c r="E707" s="125"/>
      <c r="F707" s="123"/>
      <c r="G707" s="123"/>
    </row>
    <row r="708" spans="1:7">
      <c r="A708" s="46"/>
      <c r="B708" s="123"/>
      <c r="C708" s="124"/>
      <c r="D708" s="123"/>
      <c r="E708" s="125"/>
      <c r="F708" s="123"/>
      <c r="G708" s="123"/>
    </row>
    <row r="709" spans="1:7">
      <c r="A709" s="46"/>
      <c r="B709" s="123"/>
      <c r="C709" s="124"/>
      <c r="D709" s="123"/>
      <c r="E709" s="125"/>
      <c r="F709" s="123"/>
      <c r="G709" s="123"/>
    </row>
    <row r="710" spans="1:7">
      <c r="A710" s="46"/>
      <c r="B710" s="123"/>
      <c r="C710" s="124"/>
      <c r="D710" s="123"/>
      <c r="E710" s="125"/>
      <c r="F710" s="123"/>
      <c r="G710" s="123"/>
    </row>
    <row r="711" spans="1:7">
      <c r="A711" s="46"/>
      <c r="B711" s="123"/>
      <c r="C711" s="124"/>
      <c r="D711" s="123"/>
      <c r="E711" s="125"/>
      <c r="F711" s="123"/>
      <c r="G711" s="123"/>
    </row>
    <row r="712" spans="1:7">
      <c r="A712" s="46"/>
      <c r="B712" s="123"/>
      <c r="C712" s="124"/>
      <c r="D712" s="123"/>
      <c r="E712" s="125"/>
      <c r="F712" s="123"/>
      <c r="G712" s="123"/>
    </row>
    <row r="713" spans="1:7">
      <c r="A713" s="46"/>
      <c r="B713" s="123"/>
      <c r="C713" s="124"/>
      <c r="D713" s="123"/>
      <c r="E713" s="125"/>
      <c r="F713" s="123"/>
      <c r="G713" s="123"/>
    </row>
    <row r="714" spans="1:7">
      <c r="A714" s="46"/>
      <c r="B714" s="123"/>
      <c r="C714" s="124"/>
      <c r="D714" s="123"/>
      <c r="E714" s="125"/>
      <c r="F714" s="123"/>
      <c r="G714" s="123"/>
    </row>
    <row r="715" spans="1:7">
      <c r="A715" s="46"/>
      <c r="B715" s="123"/>
      <c r="C715" s="124"/>
      <c r="D715" s="123"/>
      <c r="E715" s="125"/>
      <c r="F715" s="123"/>
      <c r="G715" s="123"/>
    </row>
    <row r="716" spans="1:7">
      <c r="A716" s="46"/>
      <c r="B716" s="123"/>
      <c r="C716" s="124"/>
      <c r="D716" s="123"/>
      <c r="E716" s="125"/>
      <c r="F716" s="123"/>
      <c r="G716" s="123"/>
    </row>
    <row r="717" spans="1:7">
      <c r="A717" s="46"/>
      <c r="B717" s="123"/>
      <c r="C717" s="124"/>
      <c r="D717" s="123"/>
      <c r="E717" s="125"/>
      <c r="F717" s="123"/>
      <c r="G717" s="123"/>
    </row>
    <row r="718" spans="1:7">
      <c r="A718" s="46"/>
      <c r="B718" s="123"/>
      <c r="C718" s="124"/>
      <c r="D718" s="123"/>
      <c r="E718" s="125"/>
      <c r="F718" s="123"/>
      <c r="G718" s="123"/>
    </row>
    <row r="719" spans="1:7">
      <c r="A719" s="46"/>
      <c r="B719" s="123"/>
      <c r="C719" s="124"/>
      <c r="D719" s="123"/>
      <c r="E719" s="125"/>
      <c r="F719" s="123"/>
      <c r="G719" s="123"/>
    </row>
    <row r="720" spans="1:7">
      <c r="A720" s="46"/>
      <c r="B720" s="123"/>
      <c r="C720" s="124"/>
      <c r="D720" s="123"/>
      <c r="E720" s="125"/>
      <c r="F720" s="123"/>
      <c r="G720" s="123"/>
    </row>
    <row r="721" spans="1:7">
      <c r="A721" s="46"/>
      <c r="B721" s="123"/>
      <c r="C721" s="124"/>
      <c r="D721" s="123"/>
      <c r="E721" s="125"/>
      <c r="F721" s="123"/>
      <c r="G721" s="123"/>
    </row>
    <row r="722" spans="1:7">
      <c r="A722" s="46"/>
      <c r="B722" s="123"/>
      <c r="C722" s="124"/>
      <c r="D722" s="123"/>
      <c r="E722" s="125"/>
      <c r="F722" s="123"/>
      <c r="G722" s="123"/>
    </row>
    <row r="723" spans="1:7">
      <c r="A723" s="46"/>
      <c r="B723" s="123"/>
      <c r="C723" s="124"/>
      <c r="D723" s="123"/>
      <c r="E723" s="125"/>
      <c r="F723" s="123"/>
      <c r="G723" s="123"/>
    </row>
    <row r="724" spans="1:7">
      <c r="A724" s="46"/>
      <c r="B724" s="123"/>
      <c r="C724" s="124"/>
      <c r="D724" s="123"/>
      <c r="E724" s="125"/>
      <c r="F724" s="123"/>
      <c r="G724" s="123"/>
    </row>
    <row r="725" spans="1:7">
      <c r="A725" s="46"/>
      <c r="B725" s="123"/>
      <c r="C725" s="124"/>
      <c r="D725" s="123"/>
      <c r="E725" s="125"/>
      <c r="F725" s="123"/>
      <c r="G725" s="123"/>
    </row>
    <row r="726" spans="1:7">
      <c r="A726" s="46"/>
      <c r="B726" s="123"/>
      <c r="C726" s="124"/>
      <c r="D726" s="123"/>
      <c r="E726" s="125"/>
      <c r="F726" s="123"/>
      <c r="G726" s="123"/>
    </row>
    <row r="727" spans="1:7">
      <c r="A727" s="46"/>
      <c r="B727" s="123"/>
      <c r="C727" s="124"/>
      <c r="D727" s="123"/>
      <c r="E727" s="125"/>
      <c r="F727" s="123"/>
      <c r="G727" s="123"/>
    </row>
    <row r="728" spans="1:7">
      <c r="A728" s="46"/>
      <c r="B728" s="123"/>
      <c r="C728" s="124"/>
      <c r="D728" s="123"/>
      <c r="E728" s="125"/>
      <c r="F728" s="123"/>
      <c r="G728" s="123"/>
    </row>
    <row r="729" spans="1:7">
      <c r="A729" s="46"/>
      <c r="B729" s="123"/>
      <c r="C729" s="124"/>
      <c r="D729" s="123"/>
      <c r="E729" s="125"/>
      <c r="F729" s="123"/>
      <c r="G729" s="123"/>
    </row>
    <row r="730" spans="1:7">
      <c r="A730" s="46"/>
      <c r="B730" s="123"/>
      <c r="C730" s="124"/>
      <c r="D730" s="123"/>
      <c r="E730" s="125"/>
      <c r="F730" s="123"/>
      <c r="G730" s="123"/>
    </row>
    <row r="731" spans="1:7">
      <c r="A731" s="46"/>
      <c r="B731" s="123"/>
      <c r="C731" s="124"/>
      <c r="D731" s="123"/>
      <c r="E731" s="125"/>
      <c r="F731" s="123"/>
      <c r="G731" s="123"/>
    </row>
    <row r="732" spans="1:7">
      <c r="A732" s="46"/>
      <c r="B732" s="123"/>
      <c r="C732" s="124"/>
      <c r="D732" s="123"/>
      <c r="E732" s="125"/>
      <c r="F732" s="123"/>
      <c r="G732" s="123"/>
    </row>
    <row r="733" spans="1:7">
      <c r="A733" s="46"/>
      <c r="B733" s="123"/>
      <c r="C733" s="124"/>
      <c r="D733" s="123"/>
      <c r="E733" s="125"/>
      <c r="F733" s="123"/>
      <c r="G733" s="123"/>
    </row>
    <row r="734" spans="1:7">
      <c r="A734" s="46"/>
      <c r="B734" s="123"/>
      <c r="C734" s="124"/>
      <c r="D734" s="123"/>
      <c r="E734" s="125"/>
      <c r="F734" s="123"/>
      <c r="G734" s="123"/>
    </row>
    <row r="735" spans="1:7">
      <c r="A735" s="46"/>
      <c r="B735" s="123"/>
      <c r="C735" s="124"/>
      <c r="D735" s="123"/>
      <c r="E735" s="125"/>
      <c r="F735" s="123"/>
      <c r="G735" s="123"/>
    </row>
    <row r="736" spans="1:7">
      <c r="A736" s="46"/>
      <c r="B736" s="123"/>
      <c r="C736" s="124"/>
      <c r="D736" s="123"/>
      <c r="E736" s="125"/>
      <c r="F736" s="123"/>
      <c r="G736" s="123"/>
    </row>
    <row r="737" spans="1:7">
      <c r="A737" s="46"/>
      <c r="B737" s="123"/>
      <c r="C737" s="124"/>
      <c r="D737" s="123"/>
      <c r="E737" s="125"/>
      <c r="F737" s="123"/>
      <c r="G737" s="123"/>
    </row>
    <row r="738" spans="1:7">
      <c r="A738" s="46"/>
      <c r="B738" s="123"/>
      <c r="C738" s="124"/>
      <c r="D738" s="123"/>
      <c r="E738" s="125"/>
      <c r="F738" s="123"/>
      <c r="G738" s="123"/>
    </row>
    <row r="739" spans="1:7">
      <c r="A739" s="46"/>
      <c r="B739" s="123"/>
      <c r="C739" s="124"/>
      <c r="D739" s="123"/>
      <c r="E739" s="125"/>
      <c r="F739" s="123"/>
      <c r="G739" s="123"/>
    </row>
    <row r="740" spans="1:7">
      <c r="A740" s="46"/>
      <c r="B740" s="123"/>
      <c r="C740" s="124"/>
      <c r="D740" s="123"/>
      <c r="E740" s="125"/>
      <c r="F740" s="123"/>
      <c r="G740" s="123"/>
    </row>
    <row r="741" spans="1:7">
      <c r="A741" s="46"/>
      <c r="B741" s="123"/>
      <c r="C741" s="124"/>
      <c r="D741" s="123"/>
      <c r="E741" s="125"/>
      <c r="F741" s="123"/>
      <c r="G741" s="123"/>
    </row>
    <row r="742" spans="1:7">
      <c r="A742" s="46"/>
      <c r="B742" s="123"/>
      <c r="C742" s="124"/>
      <c r="D742" s="123"/>
      <c r="E742" s="125"/>
      <c r="F742" s="123"/>
      <c r="G742" s="123"/>
    </row>
    <row r="743" spans="1:7">
      <c r="A743" s="46"/>
      <c r="B743" s="123"/>
      <c r="C743" s="124"/>
      <c r="D743" s="123"/>
      <c r="E743" s="125"/>
      <c r="F743" s="123"/>
      <c r="G743" s="123"/>
    </row>
    <row r="744" spans="1:7">
      <c r="A744" s="46"/>
      <c r="B744" s="123"/>
      <c r="C744" s="124"/>
      <c r="D744" s="123"/>
      <c r="E744" s="125"/>
      <c r="F744" s="123"/>
      <c r="G744" s="123"/>
    </row>
    <row r="745" spans="1:7">
      <c r="A745" s="46"/>
      <c r="B745" s="123"/>
      <c r="C745" s="124"/>
      <c r="D745" s="123"/>
      <c r="E745" s="125"/>
      <c r="F745" s="123"/>
      <c r="G745" s="123"/>
    </row>
    <row r="746" spans="1:7">
      <c r="A746" s="46"/>
      <c r="B746" s="123"/>
      <c r="C746" s="124"/>
      <c r="D746" s="123"/>
      <c r="E746" s="125"/>
      <c r="F746" s="123"/>
      <c r="G746" s="123"/>
    </row>
    <row r="747" spans="1:7">
      <c r="A747" s="46"/>
      <c r="B747" s="123"/>
      <c r="C747" s="124"/>
      <c r="D747" s="123"/>
      <c r="E747" s="125"/>
      <c r="F747" s="123"/>
      <c r="G747" s="123"/>
    </row>
    <row r="748" spans="1:7">
      <c r="A748" s="46"/>
      <c r="B748" s="123"/>
      <c r="C748" s="124"/>
      <c r="D748" s="123"/>
      <c r="E748" s="125"/>
      <c r="F748" s="123"/>
      <c r="G748" s="123"/>
    </row>
    <row r="749" spans="1:7">
      <c r="A749" s="46"/>
      <c r="B749" s="123"/>
      <c r="C749" s="124"/>
      <c r="D749" s="123"/>
      <c r="E749" s="125"/>
      <c r="F749" s="123"/>
      <c r="G749" s="123"/>
    </row>
    <row r="750" spans="1:7">
      <c r="A750" s="46"/>
      <c r="B750" s="123"/>
      <c r="C750" s="124"/>
      <c r="D750" s="123"/>
      <c r="E750" s="125"/>
      <c r="F750" s="123"/>
      <c r="G750" s="123"/>
    </row>
    <row r="751" spans="1:7">
      <c r="A751" s="46"/>
      <c r="B751" s="123"/>
      <c r="C751" s="124"/>
      <c r="D751" s="123"/>
      <c r="E751" s="125"/>
      <c r="F751" s="123"/>
      <c r="G751" s="123"/>
    </row>
    <row r="752" spans="1:7">
      <c r="A752" s="46"/>
      <c r="B752" s="123"/>
      <c r="C752" s="124"/>
      <c r="D752" s="123"/>
      <c r="E752" s="125"/>
      <c r="F752" s="123"/>
      <c r="G752" s="123"/>
    </row>
    <row r="753" spans="1:7">
      <c r="A753" s="46"/>
      <c r="B753" s="123"/>
      <c r="C753" s="124"/>
      <c r="D753" s="123"/>
      <c r="E753" s="125"/>
      <c r="F753" s="123"/>
      <c r="G753" s="123"/>
    </row>
    <row r="754" spans="1:7">
      <c r="A754" s="46"/>
      <c r="B754" s="123"/>
      <c r="C754" s="124"/>
      <c r="D754" s="123"/>
      <c r="E754" s="125"/>
      <c r="F754" s="123"/>
      <c r="G754" s="123"/>
    </row>
    <row r="755" spans="1:7">
      <c r="A755" s="46"/>
      <c r="B755" s="123"/>
      <c r="C755" s="124"/>
      <c r="D755" s="123"/>
      <c r="E755" s="125"/>
      <c r="F755" s="123"/>
      <c r="G755" s="123"/>
    </row>
    <row r="756" spans="1:7">
      <c r="A756" s="46"/>
      <c r="B756" s="123"/>
      <c r="C756" s="124"/>
      <c r="D756" s="123"/>
      <c r="E756" s="125"/>
      <c r="F756" s="123"/>
      <c r="G756" s="123"/>
    </row>
    <row r="757" spans="1:7">
      <c r="A757" s="46"/>
      <c r="B757" s="123"/>
      <c r="C757" s="124"/>
      <c r="D757" s="123"/>
      <c r="E757" s="125"/>
      <c r="F757" s="123"/>
      <c r="G757" s="123"/>
    </row>
    <row r="758" spans="1:7">
      <c r="A758" s="46"/>
      <c r="B758" s="123"/>
      <c r="C758" s="124"/>
      <c r="D758" s="123"/>
      <c r="E758" s="125"/>
      <c r="F758" s="123"/>
      <c r="G758" s="123"/>
    </row>
    <row r="759" spans="1:7">
      <c r="A759" s="46"/>
      <c r="B759" s="123"/>
      <c r="C759" s="124"/>
      <c r="D759" s="123"/>
      <c r="E759" s="125"/>
      <c r="F759" s="123"/>
      <c r="G759" s="123"/>
    </row>
    <row r="760" spans="1:7">
      <c r="A760" s="46"/>
      <c r="B760" s="123"/>
      <c r="C760" s="124"/>
      <c r="D760" s="123"/>
      <c r="E760" s="125"/>
      <c r="F760" s="123"/>
      <c r="G760" s="123"/>
    </row>
    <row r="761" spans="1:7">
      <c r="A761" s="46"/>
      <c r="B761" s="123"/>
      <c r="C761" s="124"/>
      <c r="D761" s="123"/>
      <c r="E761" s="125"/>
      <c r="F761" s="123"/>
      <c r="G761" s="123"/>
    </row>
    <row r="762" spans="1:7">
      <c r="A762" s="46"/>
      <c r="B762" s="123"/>
      <c r="C762" s="124"/>
      <c r="D762" s="123"/>
      <c r="E762" s="125"/>
      <c r="F762" s="123"/>
      <c r="G762" s="123"/>
    </row>
    <row r="763" spans="1:7">
      <c r="A763" s="46"/>
      <c r="B763" s="123"/>
      <c r="C763" s="124"/>
      <c r="D763" s="123"/>
      <c r="E763" s="125"/>
      <c r="F763" s="123"/>
      <c r="G763" s="123"/>
    </row>
    <row r="764" spans="1:7">
      <c r="A764" s="46"/>
      <c r="B764" s="123"/>
      <c r="C764" s="124"/>
      <c r="D764" s="123"/>
      <c r="E764" s="125"/>
      <c r="F764" s="123"/>
      <c r="G764" s="123"/>
    </row>
    <row r="765" spans="1:7">
      <c r="A765" s="46"/>
      <c r="B765" s="123"/>
      <c r="C765" s="124"/>
      <c r="D765" s="123"/>
      <c r="E765" s="125"/>
      <c r="F765" s="123"/>
      <c r="G765" s="123"/>
    </row>
    <row r="766" spans="1:7">
      <c r="A766" s="46"/>
      <c r="B766" s="123"/>
      <c r="C766" s="124"/>
      <c r="D766" s="123"/>
      <c r="E766" s="125"/>
      <c r="F766" s="123"/>
      <c r="G766" s="123"/>
    </row>
    <row r="767" spans="1:7">
      <c r="A767" s="46"/>
      <c r="B767" s="123"/>
      <c r="C767" s="124"/>
      <c r="D767" s="123"/>
      <c r="E767" s="125"/>
      <c r="F767" s="123"/>
      <c r="G767" s="123"/>
    </row>
    <row r="768" spans="1:7">
      <c r="A768" s="46"/>
      <c r="B768" s="123"/>
      <c r="C768" s="124"/>
      <c r="D768" s="123"/>
      <c r="E768" s="125"/>
      <c r="F768" s="123"/>
      <c r="G768" s="123"/>
    </row>
    <row r="769" spans="1:7">
      <c r="A769" s="46"/>
      <c r="B769" s="123"/>
      <c r="C769" s="124"/>
      <c r="D769" s="123"/>
      <c r="E769" s="125"/>
      <c r="F769" s="123"/>
      <c r="G769" s="123"/>
    </row>
    <row r="770" spans="1:7">
      <c r="A770" s="46"/>
      <c r="B770" s="123"/>
      <c r="C770" s="124"/>
      <c r="D770" s="123"/>
      <c r="E770" s="125"/>
      <c r="F770" s="123"/>
      <c r="G770" s="123"/>
    </row>
    <row r="771" spans="1:7">
      <c r="A771" s="46"/>
      <c r="B771" s="123"/>
      <c r="C771" s="124"/>
      <c r="D771" s="123"/>
      <c r="E771" s="125"/>
      <c r="F771" s="123"/>
      <c r="G771" s="123"/>
    </row>
    <row r="772" spans="1:7">
      <c r="A772" s="46"/>
      <c r="B772" s="123"/>
      <c r="C772" s="124"/>
      <c r="D772" s="123"/>
      <c r="E772" s="125"/>
      <c r="F772" s="123"/>
      <c r="G772" s="123"/>
    </row>
    <row r="773" spans="1:7">
      <c r="A773" s="46"/>
      <c r="B773" s="123"/>
      <c r="C773" s="124"/>
      <c r="D773" s="123"/>
      <c r="E773" s="125"/>
      <c r="F773" s="123"/>
      <c r="G773" s="123"/>
    </row>
    <row r="774" spans="1:7">
      <c r="A774" s="46"/>
      <c r="B774" s="123"/>
      <c r="C774" s="124"/>
      <c r="D774" s="123"/>
      <c r="E774" s="125"/>
      <c r="F774" s="123"/>
      <c r="G774" s="123"/>
    </row>
    <row r="775" spans="1:7">
      <c r="A775" s="46"/>
      <c r="B775" s="123"/>
      <c r="C775" s="124"/>
      <c r="D775" s="123"/>
      <c r="E775" s="125"/>
      <c r="F775" s="123"/>
      <c r="G775" s="123"/>
    </row>
    <row r="776" spans="1:7">
      <c r="A776" s="46"/>
      <c r="B776" s="123"/>
      <c r="C776" s="124"/>
      <c r="D776" s="123"/>
      <c r="E776" s="125"/>
      <c r="F776" s="123"/>
      <c r="G776" s="123"/>
    </row>
    <row r="777" spans="1:7">
      <c r="A777" s="46"/>
      <c r="B777" s="123"/>
      <c r="C777" s="124"/>
      <c r="D777" s="123"/>
      <c r="E777" s="125"/>
      <c r="F777" s="123"/>
      <c r="G777" s="123"/>
    </row>
    <row r="778" spans="1:7">
      <c r="A778" s="46"/>
      <c r="B778" s="123"/>
      <c r="C778" s="124"/>
      <c r="D778" s="123"/>
      <c r="E778" s="125"/>
      <c r="F778" s="123"/>
      <c r="G778" s="123"/>
    </row>
    <row r="779" spans="1:7">
      <c r="A779" s="46"/>
      <c r="B779" s="123"/>
      <c r="C779" s="124"/>
      <c r="D779" s="123"/>
      <c r="E779" s="125"/>
      <c r="F779" s="123"/>
      <c r="G779" s="123"/>
    </row>
    <row r="780" spans="1:7">
      <c r="A780" s="46"/>
      <c r="B780" s="123"/>
      <c r="C780" s="124"/>
      <c r="D780" s="123"/>
      <c r="E780" s="125"/>
      <c r="F780" s="123"/>
      <c r="G780" s="123"/>
    </row>
    <row r="781" spans="1:7">
      <c r="A781" s="46"/>
      <c r="B781" s="123"/>
      <c r="C781" s="124"/>
      <c r="D781" s="123"/>
      <c r="E781" s="125"/>
      <c r="F781" s="123"/>
      <c r="G781" s="123"/>
    </row>
    <row r="782" spans="1:7">
      <c r="A782" s="46"/>
      <c r="B782" s="123"/>
      <c r="C782" s="124"/>
      <c r="D782" s="123"/>
      <c r="E782" s="125"/>
      <c r="F782" s="123"/>
      <c r="G782" s="123"/>
    </row>
    <row r="783" spans="1:7">
      <c r="A783" s="46"/>
      <c r="B783" s="123"/>
      <c r="C783" s="124"/>
      <c r="D783" s="123"/>
      <c r="E783" s="125"/>
      <c r="F783" s="123"/>
      <c r="G783" s="123"/>
    </row>
    <row r="784" spans="1:7">
      <c r="A784" s="46"/>
      <c r="B784" s="123"/>
      <c r="C784" s="124"/>
      <c r="D784" s="123"/>
      <c r="E784" s="125"/>
      <c r="F784" s="123"/>
      <c r="G784" s="123"/>
    </row>
    <row r="785" spans="1:7">
      <c r="A785" s="46"/>
      <c r="B785" s="123"/>
      <c r="C785" s="124"/>
      <c r="D785" s="123"/>
      <c r="E785" s="125"/>
      <c r="F785" s="123"/>
      <c r="G785" s="123"/>
    </row>
    <row r="786" spans="1:7">
      <c r="A786" s="46"/>
      <c r="B786" s="123"/>
      <c r="C786" s="124"/>
      <c r="D786" s="123"/>
      <c r="E786" s="125"/>
      <c r="F786" s="123"/>
      <c r="G786" s="123"/>
    </row>
    <row r="787" spans="1:7">
      <c r="A787" s="46"/>
      <c r="B787" s="123"/>
      <c r="C787" s="124"/>
      <c r="D787" s="123"/>
      <c r="E787" s="125"/>
      <c r="F787" s="123"/>
      <c r="G787" s="123"/>
    </row>
    <row r="788" spans="1:7">
      <c r="A788" s="46"/>
      <c r="B788" s="123"/>
      <c r="C788" s="124"/>
      <c r="D788" s="123"/>
      <c r="E788" s="125"/>
      <c r="F788" s="123"/>
      <c r="G788" s="123"/>
    </row>
    <row r="789" spans="1:7">
      <c r="A789" s="46"/>
      <c r="B789" s="123"/>
      <c r="C789" s="124"/>
      <c r="D789" s="123"/>
      <c r="E789" s="125"/>
      <c r="F789" s="123"/>
      <c r="G789" s="123"/>
    </row>
    <row r="790" spans="1:7">
      <c r="A790" s="46"/>
      <c r="B790" s="123"/>
      <c r="C790" s="124"/>
      <c r="D790" s="123"/>
      <c r="E790" s="125"/>
      <c r="F790" s="123"/>
      <c r="G790" s="123"/>
    </row>
    <row r="791" spans="1:7">
      <c r="A791" s="46"/>
      <c r="B791" s="123"/>
      <c r="C791" s="124"/>
      <c r="D791" s="123"/>
      <c r="E791" s="125"/>
      <c r="F791" s="123"/>
      <c r="G791" s="123"/>
    </row>
    <row r="792" spans="1:7">
      <c r="A792" s="46"/>
      <c r="B792" s="123"/>
      <c r="C792" s="124"/>
      <c r="D792" s="123"/>
      <c r="E792" s="125"/>
      <c r="F792" s="123"/>
      <c r="G792" s="123"/>
    </row>
    <row r="793" spans="1:7">
      <c r="A793" s="46"/>
      <c r="B793" s="123"/>
      <c r="C793" s="124"/>
      <c r="D793" s="123"/>
      <c r="E793" s="125"/>
      <c r="F793" s="123"/>
      <c r="G793" s="123"/>
    </row>
    <row r="794" spans="1:7">
      <c r="A794" s="46"/>
      <c r="B794" s="123"/>
      <c r="C794" s="124"/>
      <c r="D794" s="123"/>
      <c r="E794" s="125"/>
      <c r="F794" s="123"/>
      <c r="G794" s="123"/>
    </row>
    <row r="795" spans="1:7">
      <c r="A795" s="46"/>
      <c r="B795" s="123"/>
      <c r="C795" s="124"/>
      <c r="D795" s="123"/>
      <c r="E795" s="125"/>
      <c r="F795" s="123"/>
      <c r="G795" s="123"/>
    </row>
    <row r="796" spans="1:7">
      <c r="A796" s="46"/>
      <c r="B796" s="123"/>
      <c r="C796" s="124"/>
      <c r="D796" s="123"/>
      <c r="E796" s="125"/>
      <c r="F796" s="123"/>
      <c r="G796" s="123"/>
    </row>
    <row r="797" spans="1:7">
      <c r="A797" s="46"/>
      <c r="B797" s="123"/>
      <c r="C797" s="124"/>
      <c r="D797" s="123"/>
      <c r="E797" s="125"/>
      <c r="F797" s="123"/>
      <c r="G797" s="123"/>
    </row>
    <row r="798" spans="1:7">
      <c r="A798" s="46"/>
      <c r="B798" s="123"/>
      <c r="C798" s="124"/>
      <c r="D798" s="123"/>
      <c r="E798" s="125"/>
      <c r="F798" s="123"/>
      <c r="G798" s="123"/>
    </row>
    <row r="799" spans="1:7">
      <c r="A799" s="46"/>
      <c r="B799" s="123"/>
      <c r="C799" s="124"/>
      <c r="D799" s="123"/>
      <c r="E799" s="125"/>
      <c r="F799" s="123"/>
      <c r="G799" s="123"/>
    </row>
    <row r="800" spans="1:7">
      <c r="A800" s="46"/>
      <c r="B800" s="123"/>
      <c r="C800" s="124"/>
      <c r="D800" s="123"/>
      <c r="E800" s="125"/>
      <c r="F800" s="123"/>
      <c r="G800" s="123"/>
    </row>
    <row r="801" spans="1:7">
      <c r="A801" s="46"/>
      <c r="B801" s="123"/>
      <c r="C801" s="124"/>
      <c r="D801" s="123"/>
      <c r="E801" s="125"/>
      <c r="F801" s="123"/>
      <c r="G801" s="123"/>
    </row>
    <row r="802" spans="1:7">
      <c r="A802" s="46"/>
      <c r="B802" s="123"/>
      <c r="C802" s="124"/>
      <c r="D802" s="123"/>
      <c r="E802" s="125"/>
      <c r="F802" s="123"/>
      <c r="G802" s="123"/>
    </row>
    <row r="803" spans="1:7">
      <c r="A803" s="46"/>
      <c r="B803" s="123"/>
      <c r="C803" s="124"/>
      <c r="D803" s="123"/>
      <c r="E803" s="125"/>
      <c r="F803" s="123"/>
      <c r="G803" s="123"/>
    </row>
    <row r="804" spans="1:7">
      <c r="A804" s="46"/>
      <c r="B804" s="123"/>
      <c r="C804" s="124"/>
      <c r="D804" s="123"/>
      <c r="E804" s="125"/>
      <c r="F804" s="123"/>
      <c r="G804" s="123"/>
    </row>
    <row r="805" spans="1:7">
      <c r="A805" s="46"/>
      <c r="B805" s="123"/>
      <c r="C805" s="124"/>
      <c r="D805" s="123"/>
      <c r="E805" s="125"/>
      <c r="F805" s="123"/>
      <c r="G805" s="123"/>
    </row>
    <row r="806" spans="1:7">
      <c r="A806" s="46"/>
      <c r="B806" s="123"/>
      <c r="C806" s="124"/>
      <c r="D806" s="123"/>
      <c r="E806" s="125"/>
      <c r="F806" s="123"/>
      <c r="G806" s="123"/>
    </row>
    <row r="807" spans="1:7">
      <c r="A807" s="46"/>
      <c r="B807" s="123"/>
      <c r="C807" s="124"/>
      <c r="D807" s="123"/>
      <c r="E807" s="125"/>
      <c r="F807" s="123"/>
      <c r="G807" s="123"/>
    </row>
    <row r="808" spans="1:7">
      <c r="A808" s="46"/>
      <c r="B808" s="123"/>
      <c r="C808" s="124"/>
      <c r="D808" s="123"/>
      <c r="E808" s="125"/>
      <c r="F808" s="123"/>
      <c r="G808" s="123"/>
    </row>
    <row r="809" spans="1:7">
      <c r="A809" s="46"/>
      <c r="B809" s="123"/>
      <c r="C809" s="124"/>
      <c r="D809" s="123"/>
      <c r="E809" s="125"/>
      <c r="F809" s="123"/>
      <c r="G809" s="123"/>
    </row>
    <row r="810" spans="1:7">
      <c r="A810" s="46"/>
      <c r="B810" s="123"/>
      <c r="C810" s="124"/>
      <c r="D810" s="123"/>
      <c r="E810" s="125"/>
      <c r="F810" s="123"/>
      <c r="G810" s="123"/>
    </row>
    <row r="811" spans="1:7">
      <c r="A811" s="46"/>
      <c r="B811" s="123"/>
      <c r="C811" s="124"/>
      <c r="D811" s="123"/>
      <c r="E811" s="125"/>
      <c r="F811" s="123"/>
      <c r="G811" s="123"/>
    </row>
    <row r="812" spans="1:7">
      <c r="A812" s="46"/>
      <c r="B812" s="123"/>
      <c r="C812" s="124"/>
      <c r="D812" s="123"/>
      <c r="E812" s="125"/>
      <c r="F812" s="123"/>
      <c r="G812" s="123"/>
    </row>
    <row r="813" spans="1:7">
      <c r="A813" s="46"/>
      <c r="B813" s="123"/>
      <c r="C813" s="124"/>
      <c r="D813" s="123"/>
      <c r="E813" s="125"/>
      <c r="F813" s="123"/>
      <c r="G813" s="123"/>
    </row>
    <row r="814" spans="1:7">
      <c r="A814" s="46"/>
      <c r="B814" s="123"/>
      <c r="C814" s="124"/>
      <c r="D814" s="123"/>
      <c r="E814" s="125"/>
      <c r="F814" s="123"/>
      <c r="G814" s="123"/>
    </row>
    <row r="815" spans="1:7">
      <c r="A815" s="46"/>
      <c r="B815" s="123"/>
      <c r="C815" s="124"/>
      <c r="D815" s="123"/>
      <c r="E815" s="125"/>
      <c r="F815" s="123"/>
      <c r="G815" s="123"/>
    </row>
    <row r="816" spans="1:7">
      <c r="A816" s="46"/>
      <c r="B816" s="123"/>
      <c r="C816" s="124"/>
      <c r="D816" s="123"/>
      <c r="E816" s="125"/>
      <c r="F816" s="123"/>
      <c r="G816" s="123"/>
    </row>
    <row r="817" spans="1:7">
      <c r="A817" s="46"/>
      <c r="B817" s="123"/>
      <c r="C817" s="124"/>
      <c r="D817" s="123"/>
      <c r="E817" s="125"/>
      <c r="F817" s="123"/>
      <c r="G817" s="123"/>
    </row>
    <row r="818" spans="1:7">
      <c r="A818" s="46"/>
      <c r="B818" s="123"/>
      <c r="C818" s="124"/>
      <c r="D818" s="123"/>
      <c r="E818" s="125"/>
      <c r="F818" s="123"/>
      <c r="G818" s="123"/>
    </row>
    <row r="819" spans="1:7">
      <c r="A819" s="46"/>
      <c r="B819" s="123"/>
      <c r="C819" s="124"/>
      <c r="D819" s="123"/>
      <c r="E819" s="125"/>
      <c r="F819" s="123"/>
      <c r="G819" s="123"/>
    </row>
    <row r="820" spans="1:7">
      <c r="A820" s="46"/>
      <c r="B820" s="123"/>
      <c r="C820" s="124"/>
      <c r="D820" s="123"/>
      <c r="E820" s="125"/>
      <c r="F820" s="123"/>
      <c r="G820" s="123"/>
    </row>
    <row r="821" spans="1:7">
      <c r="A821" s="46"/>
      <c r="B821" s="123"/>
      <c r="C821" s="124"/>
      <c r="D821" s="123"/>
      <c r="E821" s="125"/>
      <c r="F821" s="123"/>
      <c r="G821" s="123"/>
    </row>
    <row r="822" spans="1:7">
      <c r="A822" s="46"/>
      <c r="B822" s="123"/>
      <c r="C822" s="124"/>
      <c r="D822" s="123"/>
      <c r="E822" s="125"/>
      <c r="F822" s="123"/>
      <c r="G822" s="123"/>
    </row>
    <row r="823" spans="1:7">
      <c r="A823" s="46"/>
      <c r="B823" s="123"/>
      <c r="C823" s="124"/>
      <c r="D823" s="123"/>
      <c r="E823" s="125"/>
      <c r="F823" s="123"/>
      <c r="G823" s="123"/>
    </row>
    <row r="824" spans="1:7">
      <c r="A824" s="46"/>
      <c r="B824" s="123"/>
      <c r="C824" s="124"/>
      <c r="D824" s="123"/>
      <c r="E824" s="125"/>
      <c r="F824" s="123"/>
      <c r="G824" s="123"/>
    </row>
    <row r="825" spans="1:7">
      <c r="A825" s="46"/>
      <c r="B825" s="123"/>
      <c r="C825" s="124"/>
      <c r="D825" s="123"/>
      <c r="E825" s="125"/>
      <c r="F825" s="123"/>
      <c r="G825" s="123"/>
    </row>
    <row r="826" spans="1:7">
      <c r="A826" s="46"/>
      <c r="B826" s="123"/>
      <c r="C826" s="124"/>
      <c r="D826" s="123"/>
      <c r="E826" s="125"/>
      <c r="F826" s="123"/>
      <c r="G826" s="123"/>
    </row>
    <row r="827" spans="1:7">
      <c r="A827" s="46"/>
      <c r="B827" s="123"/>
      <c r="C827" s="124"/>
      <c r="D827" s="123"/>
      <c r="E827" s="125"/>
      <c r="F827" s="123"/>
      <c r="G827" s="123"/>
    </row>
    <row r="828" spans="1:7">
      <c r="A828" s="46"/>
      <c r="B828" s="123"/>
      <c r="C828" s="124"/>
      <c r="D828" s="123"/>
      <c r="E828" s="125"/>
      <c r="F828" s="123"/>
      <c r="G828" s="123"/>
    </row>
    <row r="829" spans="1:7">
      <c r="A829" s="46"/>
      <c r="B829" s="123"/>
      <c r="C829" s="124"/>
      <c r="D829" s="123"/>
      <c r="E829" s="125"/>
      <c r="F829" s="123"/>
      <c r="G829" s="123"/>
    </row>
    <row r="830" spans="1:7">
      <c r="A830" s="46"/>
      <c r="B830" s="123"/>
      <c r="C830" s="124"/>
      <c r="D830" s="123"/>
      <c r="E830" s="125"/>
      <c r="F830" s="123"/>
      <c r="G830" s="123"/>
    </row>
    <row r="831" spans="1:7">
      <c r="A831" s="46"/>
      <c r="B831" s="123"/>
      <c r="C831" s="124"/>
      <c r="D831" s="123"/>
      <c r="E831" s="125"/>
      <c r="F831" s="123"/>
      <c r="G831" s="123"/>
    </row>
    <row r="832" spans="1:7">
      <c r="A832" s="46"/>
      <c r="B832" s="123"/>
      <c r="C832" s="124"/>
      <c r="D832" s="123"/>
      <c r="E832" s="125"/>
      <c r="F832" s="123"/>
      <c r="G832" s="123"/>
    </row>
    <row r="833" spans="1:7">
      <c r="A833" s="46"/>
      <c r="B833" s="123"/>
      <c r="C833" s="124"/>
      <c r="D833" s="123"/>
      <c r="E833" s="125"/>
      <c r="F833" s="123"/>
      <c r="G833" s="123"/>
    </row>
    <row r="834" spans="1:7">
      <c r="A834" s="46"/>
      <c r="B834" s="123"/>
      <c r="C834" s="124"/>
      <c r="D834" s="123"/>
      <c r="E834" s="125"/>
      <c r="F834" s="123"/>
      <c r="G834" s="123"/>
    </row>
    <row r="835" spans="1:7">
      <c r="A835" s="46"/>
      <c r="B835" s="123"/>
      <c r="C835" s="124"/>
      <c r="D835" s="123"/>
      <c r="E835" s="125"/>
      <c r="F835" s="123"/>
      <c r="G835" s="123"/>
    </row>
    <row r="836" spans="1:7">
      <c r="A836" s="46"/>
      <c r="B836" s="123"/>
      <c r="C836" s="124"/>
      <c r="D836" s="123"/>
      <c r="E836" s="125"/>
      <c r="F836" s="123"/>
      <c r="G836" s="123"/>
    </row>
    <row r="837" spans="1:7">
      <c r="A837" s="46"/>
      <c r="B837" s="123"/>
      <c r="C837" s="124"/>
      <c r="D837" s="123"/>
      <c r="E837" s="125"/>
      <c r="F837" s="123"/>
      <c r="G837" s="123"/>
    </row>
    <row r="838" spans="1:7">
      <c r="A838" s="46"/>
      <c r="B838" s="123"/>
      <c r="C838" s="124"/>
      <c r="D838" s="123"/>
      <c r="E838" s="125"/>
      <c r="F838" s="123"/>
      <c r="G838" s="123"/>
    </row>
    <row r="839" spans="1:7">
      <c r="A839" s="46"/>
      <c r="B839" s="123"/>
      <c r="C839" s="124"/>
      <c r="D839" s="123"/>
      <c r="E839" s="125"/>
      <c r="F839" s="123"/>
      <c r="G839" s="123"/>
    </row>
    <row r="840" spans="1:7">
      <c r="A840" s="46"/>
      <c r="B840" s="123"/>
      <c r="C840" s="124"/>
      <c r="D840" s="123"/>
      <c r="E840" s="125"/>
      <c r="F840" s="123"/>
      <c r="G840" s="123"/>
    </row>
    <row r="841" spans="1:7">
      <c r="A841" s="46"/>
      <c r="B841" s="123"/>
      <c r="C841" s="124"/>
      <c r="D841" s="123"/>
      <c r="E841" s="125"/>
      <c r="F841" s="123"/>
      <c r="G841" s="123"/>
    </row>
    <row r="842" spans="1:7">
      <c r="A842" s="46"/>
      <c r="B842" s="123"/>
      <c r="C842" s="124"/>
      <c r="D842" s="123"/>
      <c r="E842" s="125"/>
      <c r="F842" s="123"/>
      <c r="G842" s="123"/>
    </row>
    <row r="843" spans="1:7">
      <c r="A843" s="46"/>
      <c r="B843" s="123"/>
      <c r="C843" s="124"/>
      <c r="D843" s="123"/>
      <c r="E843" s="125"/>
      <c r="F843" s="123"/>
      <c r="G843" s="123"/>
    </row>
    <row r="844" spans="1:7">
      <c r="A844" s="46"/>
      <c r="B844" s="123"/>
      <c r="C844" s="124"/>
      <c r="D844" s="123"/>
      <c r="E844" s="125"/>
      <c r="F844" s="123"/>
      <c r="G844" s="123"/>
    </row>
    <row r="845" spans="1:7">
      <c r="A845" s="46"/>
      <c r="B845" s="123"/>
      <c r="C845" s="124"/>
      <c r="D845" s="123"/>
      <c r="E845" s="125"/>
      <c r="F845" s="123"/>
      <c r="G845" s="123"/>
    </row>
    <row r="846" spans="1:7">
      <c r="A846" s="46"/>
      <c r="B846" s="123"/>
      <c r="C846" s="124"/>
      <c r="D846" s="123"/>
      <c r="E846" s="125"/>
      <c r="F846" s="123"/>
      <c r="G846" s="123"/>
    </row>
    <row r="847" spans="1:7">
      <c r="A847" s="46"/>
      <c r="B847" s="123"/>
      <c r="C847" s="124"/>
      <c r="D847" s="123"/>
      <c r="E847" s="125"/>
      <c r="F847" s="123"/>
      <c r="G847" s="123"/>
    </row>
    <row r="848" spans="1:7">
      <c r="A848" s="46"/>
      <c r="B848" s="123"/>
      <c r="C848" s="124"/>
      <c r="D848" s="123"/>
      <c r="E848" s="125"/>
      <c r="F848" s="123"/>
      <c r="G848" s="123"/>
    </row>
    <row r="849" spans="1:7">
      <c r="A849" s="46"/>
      <c r="B849" s="123"/>
      <c r="C849" s="124"/>
      <c r="D849" s="123"/>
      <c r="E849" s="125"/>
      <c r="F849" s="123"/>
      <c r="G849" s="123"/>
    </row>
    <row r="850" spans="1:7">
      <c r="A850" s="46"/>
      <c r="B850" s="123"/>
      <c r="C850" s="124"/>
      <c r="D850" s="123"/>
      <c r="E850" s="125"/>
      <c r="F850" s="123"/>
      <c r="G850" s="123"/>
    </row>
    <row r="851" spans="1:7">
      <c r="A851" s="46"/>
      <c r="B851" s="123"/>
      <c r="C851" s="124"/>
      <c r="D851" s="123"/>
      <c r="E851" s="125"/>
      <c r="F851" s="123"/>
      <c r="G851" s="123"/>
    </row>
    <row r="852" spans="1:7">
      <c r="A852" s="46"/>
      <c r="B852" s="123"/>
      <c r="C852" s="124"/>
      <c r="D852" s="123"/>
      <c r="E852" s="125"/>
      <c r="F852" s="123"/>
      <c r="G852" s="123"/>
    </row>
    <row r="853" spans="1:7">
      <c r="A853" s="46"/>
      <c r="B853" s="123"/>
      <c r="C853" s="124"/>
      <c r="D853" s="123"/>
      <c r="E853" s="125"/>
      <c r="F853" s="123"/>
      <c r="G853" s="123"/>
    </row>
    <row r="854" spans="1:7">
      <c r="A854" s="46"/>
      <c r="B854" s="123"/>
      <c r="C854" s="124"/>
      <c r="D854" s="123"/>
      <c r="E854" s="125"/>
      <c r="F854" s="123"/>
      <c r="G854" s="123"/>
    </row>
    <row r="855" spans="1:7">
      <c r="A855" s="46"/>
      <c r="B855" s="123"/>
      <c r="C855" s="124"/>
      <c r="D855" s="123"/>
      <c r="E855" s="125"/>
      <c r="F855" s="123"/>
      <c r="G855" s="123"/>
    </row>
    <row r="856" spans="1:7">
      <c r="A856" s="46"/>
      <c r="B856" s="123"/>
      <c r="C856" s="124"/>
      <c r="D856" s="123"/>
      <c r="E856" s="125"/>
      <c r="F856" s="123"/>
      <c r="G856" s="123"/>
    </row>
    <row r="857" spans="1:7">
      <c r="A857" s="46"/>
      <c r="B857" s="123"/>
      <c r="C857" s="124"/>
      <c r="D857" s="123"/>
      <c r="E857" s="125"/>
      <c r="F857" s="123"/>
      <c r="G857" s="123"/>
    </row>
    <row r="858" spans="1:7">
      <c r="A858" s="46"/>
      <c r="B858" s="123"/>
      <c r="C858" s="124"/>
      <c r="D858" s="123"/>
      <c r="E858" s="125"/>
      <c r="F858" s="123"/>
      <c r="G858" s="123"/>
    </row>
    <row r="859" spans="1:7">
      <c r="A859" s="46"/>
      <c r="B859" s="123"/>
      <c r="C859" s="124"/>
      <c r="D859" s="123"/>
      <c r="E859" s="125"/>
      <c r="F859" s="123"/>
      <c r="G859" s="123"/>
    </row>
    <row r="860" spans="1:7">
      <c r="A860" s="46"/>
      <c r="B860" s="123"/>
      <c r="C860" s="124"/>
      <c r="D860" s="123"/>
      <c r="E860" s="125"/>
      <c r="F860" s="123"/>
      <c r="G860" s="123"/>
    </row>
    <row r="861" spans="1:7">
      <c r="A861" s="46"/>
      <c r="B861" s="123"/>
      <c r="C861" s="124"/>
      <c r="D861" s="123"/>
      <c r="E861" s="125"/>
      <c r="F861" s="123"/>
      <c r="G861" s="123"/>
    </row>
    <row r="862" spans="1:7">
      <c r="A862" s="46"/>
      <c r="B862" s="123"/>
      <c r="C862" s="124"/>
      <c r="D862" s="123"/>
      <c r="E862" s="125"/>
      <c r="F862" s="123"/>
      <c r="G862" s="123"/>
    </row>
    <row r="863" spans="1:7">
      <c r="A863" s="46"/>
      <c r="B863" s="123"/>
      <c r="C863" s="124"/>
      <c r="D863" s="123"/>
      <c r="E863" s="125"/>
      <c r="F863" s="123"/>
      <c r="G863" s="123"/>
    </row>
    <row r="864" spans="1:7">
      <c r="A864" s="46"/>
      <c r="B864" s="123"/>
      <c r="C864" s="124"/>
      <c r="D864" s="123"/>
      <c r="E864" s="125"/>
      <c r="F864" s="123"/>
      <c r="G864" s="123"/>
    </row>
    <row r="865" spans="1:7">
      <c r="A865" s="46"/>
      <c r="B865" s="123"/>
      <c r="C865" s="124"/>
      <c r="D865" s="123"/>
      <c r="E865" s="125"/>
      <c r="F865" s="123"/>
      <c r="G865" s="123"/>
    </row>
    <row r="866" spans="1:7">
      <c r="A866" s="46"/>
      <c r="B866" s="123"/>
      <c r="C866" s="124"/>
      <c r="D866" s="123"/>
      <c r="E866" s="125"/>
      <c r="F866" s="123"/>
      <c r="G866" s="123"/>
    </row>
    <row r="867" spans="1:7">
      <c r="A867" s="46"/>
      <c r="B867" s="123"/>
      <c r="C867" s="124"/>
      <c r="D867" s="123"/>
      <c r="E867" s="125"/>
      <c r="F867" s="123"/>
      <c r="G867" s="123"/>
    </row>
    <row r="868" spans="1:7">
      <c r="A868" s="46"/>
      <c r="B868" s="123"/>
      <c r="C868" s="124"/>
      <c r="D868" s="123"/>
      <c r="E868" s="125"/>
      <c r="F868" s="123"/>
      <c r="G868" s="123"/>
    </row>
    <row r="869" spans="1:7">
      <c r="A869" s="46"/>
      <c r="B869" s="123"/>
      <c r="C869" s="124"/>
      <c r="D869" s="123"/>
      <c r="E869" s="125"/>
      <c r="F869" s="123"/>
      <c r="G869" s="123"/>
    </row>
    <row r="870" spans="1:7">
      <c r="A870" s="46"/>
      <c r="B870" s="123"/>
      <c r="C870" s="124"/>
      <c r="D870" s="123"/>
      <c r="E870" s="125"/>
      <c r="F870" s="123"/>
      <c r="G870" s="123"/>
    </row>
    <row r="871" spans="1:7">
      <c r="A871" s="46"/>
      <c r="B871" s="123"/>
      <c r="C871" s="124"/>
      <c r="D871" s="123"/>
      <c r="E871" s="125"/>
      <c r="F871" s="123"/>
      <c r="G871" s="123"/>
    </row>
    <row r="872" spans="1:7">
      <c r="A872" s="46"/>
      <c r="B872" s="123"/>
      <c r="C872" s="124"/>
      <c r="D872" s="123"/>
      <c r="E872" s="125"/>
      <c r="F872" s="123"/>
      <c r="G872" s="123"/>
    </row>
    <row r="873" spans="1:7">
      <c r="A873" s="46"/>
      <c r="B873" s="123"/>
      <c r="C873" s="124"/>
      <c r="D873" s="123"/>
      <c r="E873" s="125"/>
      <c r="F873" s="123"/>
      <c r="G873" s="123"/>
    </row>
    <row r="874" spans="1:7">
      <c r="A874" s="46"/>
      <c r="B874" s="123"/>
      <c r="C874" s="124"/>
      <c r="D874" s="123"/>
      <c r="E874" s="125"/>
      <c r="F874" s="123"/>
      <c r="G874" s="123"/>
    </row>
    <row r="875" spans="1:7">
      <c r="A875" s="46"/>
      <c r="B875" s="123"/>
      <c r="C875" s="124"/>
      <c r="D875" s="123"/>
      <c r="E875" s="125"/>
      <c r="F875" s="123"/>
      <c r="G875" s="123"/>
    </row>
    <row r="876" spans="1:7">
      <c r="A876" s="46"/>
      <c r="B876" s="123"/>
      <c r="C876" s="124"/>
      <c r="D876" s="123"/>
      <c r="E876" s="125"/>
      <c r="F876" s="123"/>
      <c r="G876" s="123"/>
    </row>
    <row r="877" spans="1:7">
      <c r="A877" s="46"/>
      <c r="B877" s="123"/>
      <c r="C877" s="124"/>
      <c r="D877" s="123"/>
      <c r="E877" s="125"/>
      <c r="F877" s="123"/>
      <c r="G877" s="123"/>
    </row>
    <row r="878" spans="1:7">
      <c r="A878" s="46"/>
      <c r="B878" s="123"/>
      <c r="C878" s="124"/>
      <c r="D878" s="123"/>
      <c r="E878" s="125"/>
      <c r="F878" s="123"/>
      <c r="G878" s="123"/>
    </row>
    <row r="879" spans="1:7">
      <c r="A879" s="46"/>
      <c r="B879" s="123"/>
      <c r="C879" s="124"/>
      <c r="D879" s="123"/>
      <c r="E879" s="125"/>
      <c r="F879" s="123"/>
      <c r="G879" s="123"/>
    </row>
    <row r="880" spans="1:7">
      <c r="A880" s="46"/>
      <c r="B880" s="123"/>
      <c r="C880" s="124"/>
      <c r="D880" s="123"/>
      <c r="E880" s="125"/>
      <c r="F880" s="123"/>
      <c r="G880" s="123"/>
    </row>
    <row r="881" spans="1:7">
      <c r="A881" s="46"/>
      <c r="B881" s="123"/>
      <c r="C881" s="124"/>
      <c r="D881" s="123"/>
      <c r="E881" s="125"/>
      <c r="F881" s="123"/>
      <c r="G881" s="123"/>
    </row>
    <row r="882" spans="1:7">
      <c r="A882" s="46"/>
      <c r="B882" s="123"/>
      <c r="C882" s="124"/>
      <c r="D882" s="123"/>
      <c r="E882" s="125"/>
      <c r="F882" s="123"/>
      <c r="G882" s="123"/>
    </row>
    <row r="883" spans="1:7">
      <c r="A883" s="46"/>
      <c r="B883" s="123"/>
      <c r="C883" s="124"/>
      <c r="D883" s="123"/>
      <c r="E883" s="125"/>
      <c r="F883" s="123"/>
      <c r="G883" s="123"/>
    </row>
    <row r="884" spans="1:7">
      <c r="A884" s="46"/>
      <c r="B884" s="123"/>
      <c r="C884" s="124"/>
      <c r="D884" s="123"/>
      <c r="E884" s="125"/>
      <c r="F884" s="123"/>
      <c r="G884" s="123"/>
    </row>
    <row r="885" spans="1:7">
      <c r="A885" s="46"/>
      <c r="B885" s="123"/>
      <c r="C885" s="124"/>
      <c r="D885" s="123"/>
      <c r="E885" s="125"/>
      <c r="F885" s="123"/>
      <c r="G885" s="123"/>
    </row>
    <row r="886" spans="1:7">
      <c r="A886" s="46"/>
      <c r="B886" s="123"/>
      <c r="C886" s="124"/>
      <c r="D886" s="123"/>
      <c r="E886" s="125"/>
      <c r="F886" s="123"/>
      <c r="G886" s="123"/>
    </row>
    <row r="887" spans="1:7">
      <c r="A887" s="46"/>
      <c r="B887" s="123"/>
      <c r="C887" s="124"/>
      <c r="D887" s="123"/>
      <c r="E887" s="125"/>
      <c r="F887" s="123"/>
      <c r="G887" s="123"/>
    </row>
    <row r="888" spans="1:7">
      <c r="A888" s="46"/>
      <c r="B888" s="123"/>
      <c r="C888" s="124"/>
      <c r="D888" s="123"/>
      <c r="E888" s="125"/>
      <c r="F888" s="123"/>
      <c r="G888" s="123"/>
    </row>
    <row r="889" spans="1:7">
      <c r="A889" s="46"/>
      <c r="B889" s="123"/>
      <c r="C889" s="124"/>
      <c r="D889" s="123"/>
      <c r="E889" s="125"/>
      <c r="F889" s="123"/>
      <c r="G889" s="123"/>
    </row>
    <row r="890" spans="1:7">
      <c r="A890" s="46"/>
      <c r="B890" s="123"/>
      <c r="C890" s="124"/>
      <c r="D890" s="123"/>
      <c r="E890" s="125"/>
      <c r="F890" s="123"/>
      <c r="G890" s="123"/>
    </row>
    <row r="891" spans="1:7">
      <c r="A891" s="46"/>
      <c r="B891" s="123"/>
      <c r="C891" s="124"/>
      <c r="D891" s="123"/>
      <c r="E891" s="125"/>
      <c r="F891" s="123"/>
      <c r="G891" s="123"/>
    </row>
    <row r="892" spans="1:7">
      <c r="A892" s="46"/>
      <c r="B892" s="123"/>
      <c r="C892" s="124"/>
      <c r="D892" s="123"/>
      <c r="E892" s="125"/>
      <c r="F892" s="123"/>
      <c r="G892" s="123"/>
    </row>
    <row r="893" spans="1:7">
      <c r="A893" s="46"/>
      <c r="B893" s="123"/>
      <c r="C893" s="124"/>
      <c r="D893" s="123"/>
      <c r="E893" s="125"/>
      <c r="F893" s="123"/>
      <c r="G893" s="123"/>
    </row>
    <row r="894" spans="1:7">
      <c r="A894" s="46"/>
      <c r="B894" s="123"/>
      <c r="C894" s="124"/>
      <c r="D894" s="123"/>
      <c r="E894" s="125"/>
      <c r="F894" s="123"/>
      <c r="G894" s="123"/>
    </row>
    <row r="895" spans="1:7">
      <c r="A895" s="46"/>
      <c r="B895" s="123"/>
      <c r="C895" s="124"/>
      <c r="D895" s="123"/>
      <c r="E895" s="125"/>
      <c r="F895" s="123"/>
      <c r="G895" s="123"/>
    </row>
    <row r="896" spans="1:7">
      <c r="A896" s="46"/>
      <c r="B896" s="123"/>
      <c r="C896" s="124"/>
      <c r="D896" s="123"/>
      <c r="E896" s="125"/>
      <c r="F896" s="123"/>
      <c r="G896" s="123"/>
    </row>
    <row r="897" spans="1:7">
      <c r="A897" s="46"/>
      <c r="B897" s="123"/>
      <c r="C897" s="124"/>
      <c r="D897" s="123"/>
      <c r="E897" s="125"/>
      <c r="F897" s="123"/>
      <c r="G897" s="123"/>
    </row>
    <row r="898" spans="1:7">
      <c r="A898" s="46"/>
      <c r="B898" s="123"/>
      <c r="C898" s="124"/>
      <c r="D898" s="123"/>
      <c r="E898" s="125"/>
      <c r="F898" s="123"/>
      <c r="G898" s="123"/>
    </row>
    <row r="899" spans="1:7">
      <c r="A899" s="46"/>
      <c r="B899" s="123"/>
      <c r="C899" s="124"/>
      <c r="D899" s="123"/>
      <c r="E899" s="125"/>
      <c r="F899" s="123"/>
      <c r="G899" s="123"/>
    </row>
    <row r="900" spans="1:7">
      <c r="A900" s="46"/>
      <c r="B900" s="123"/>
      <c r="C900" s="124"/>
      <c r="D900" s="123"/>
      <c r="E900" s="125"/>
      <c r="F900" s="123"/>
      <c r="G900" s="123"/>
    </row>
    <row r="901" spans="1:7">
      <c r="A901" s="46"/>
      <c r="B901" s="123"/>
      <c r="C901" s="124"/>
      <c r="D901" s="123"/>
      <c r="E901" s="125"/>
      <c r="F901" s="123"/>
      <c r="G901" s="123"/>
    </row>
    <row r="902" spans="1:7">
      <c r="A902" s="46"/>
      <c r="B902" s="123"/>
      <c r="C902" s="124"/>
      <c r="D902" s="123"/>
      <c r="E902" s="125"/>
      <c r="F902" s="123"/>
      <c r="G902" s="123"/>
    </row>
    <row r="903" spans="1:7">
      <c r="A903" s="46"/>
      <c r="B903" s="123"/>
      <c r="C903" s="124"/>
      <c r="D903" s="123"/>
      <c r="E903" s="125"/>
      <c r="F903" s="123"/>
      <c r="G903" s="123"/>
    </row>
    <row r="904" spans="1:7">
      <c r="A904" s="46"/>
      <c r="B904" s="123"/>
      <c r="C904" s="124"/>
      <c r="D904" s="123"/>
      <c r="E904" s="125"/>
      <c r="F904" s="123"/>
      <c r="G904" s="123"/>
    </row>
    <row r="905" spans="1:7">
      <c r="A905" s="46"/>
      <c r="B905" s="123"/>
      <c r="C905" s="124"/>
      <c r="D905" s="123"/>
      <c r="E905" s="125"/>
      <c r="F905" s="123"/>
      <c r="G905" s="123"/>
    </row>
    <row r="906" spans="1:7">
      <c r="A906" s="46"/>
      <c r="B906" s="123"/>
      <c r="C906" s="124"/>
      <c r="D906" s="123"/>
      <c r="E906" s="125"/>
      <c r="F906" s="123"/>
      <c r="G906" s="123"/>
    </row>
    <row r="907" spans="1:7">
      <c r="A907" s="46"/>
      <c r="B907" s="123"/>
      <c r="C907" s="124"/>
      <c r="D907" s="123"/>
      <c r="E907" s="125"/>
      <c r="F907" s="123"/>
      <c r="G907" s="123"/>
    </row>
    <row r="908" spans="1:7">
      <c r="A908" s="46"/>
      <c r="B908" s="123"/>
      <c r="C908" s="124"/>
      <c r="D908" s="123"/>
      <c r="E908" s="125"/>
      <c r="F908" s="123"/>
      <c r="G908" s="123"/>
    </row>
    <row r="909" spans="1:7">
      <c r="A909" s="46"/>
      <c r="B909" s="123"/>
      <c r="C909" s="124"/>
      <c r="D909" s="123"/>
      <c r="E909" s="125"/>
      <c r="F909" s="123"/>
      <c r="G909" s="123"/>
    </row>
    <row r="910" spans="1:7">
      <c r="A910" s="46"/>
      <c r="B910" s="123"/>
      <c r="C910" s="124"/>
      <c r="D910" s="123"/>
      <c r="E910" s="125"/>
      <c r="F910" s="123"/>
      <c r="G910" s="123"/>
    </row>
    <row r="911" spans="1:7">
      <c r="A911" s="46"/>
      <c r="B911" s="123"/>
      <c r="C911" s="124"/>
      <c r="D911" s="123"/>
      <c r="E911" s="125"/>
      <c r="F911" s="123"/>
      <c r="G911" s="123"/>
    </row>
    <row r="912" spans="1:7">
      <c r="A912" s="46"/>
      <c r="B912" s="123"/>
      <c r="C912" s="124"/>
      <c r="D912" s="123"/>
      <c r="E912" s="125"/>
      <c r="F912" s="123"/>
      <c r="G912" s="123"/>
    </row>
    <row r="913" spans="1:7">
      <c r="A913" s="46"/>
      <c r="B913" s="123"/>
      <c r="C913" s="124"/>
      <c r="D913" s="123"/>
      <c r="E913" s="125"/>
      <c r="F913" s="123"/>
      <c r="G913" s="123"/>
    </row>
    <row r="914" spans="1:7">
      <c r="A914" s="46"/>
      <c r="B914" s="123"/>
      <c r="C914" s="124"/>
      <c r="D914" s="123"/>
      <c r="E914" s="125"/>
      <c r="F914" s="123"/>
      <c r="G914" s="123"/>
    </row>
    <row r="915" spans="1:7">
      <c r="A915" s="46"/>
      <c r="B915" s="123"/>
      <c r="C915" s="124"/>
      <c r="D915" s="123"/>
      <c r="E915" s="125"/>
      <c r="F915" s="123"/>
      <c r="G915" s="123"/>
    </row>
    <row r="916" spans="1:7">
      <c r="A916" s="46"/>
      <c r="B916" s="123"/>
      <c r="C916" s="124"/>
      <c r="D916" s="123"/>
      <c r="E916" s="125"/>
      <c r="F916" s="123"/>
      <c r="G916" s="123"/>
    </row>
    <row r="917" spans="1:7">
      <c r="A917" s="46"/>
      <c r="B917" s="123"/>
      <c r="C917" s="124"/>
      <c r="D917" s="123"/>
      <c r="E917" s="125"/>
      <c r="F917" s="123"/>
      <c r="G917" s="123"/>
    </row>
    <row r="918" spans="1:7">
      <c r="A918" s="46"/>
      <c r="B918" s="123"/>
      <c r="C918" s="124"/>
      <c r="D918" s="123"/>
      <c r="E918" s="125"/>
      <c r="F918" s="123"/>
      <c r="G918" s="123"/>
    </row>
    <row r="919" spans="1:7">
      <c r="A919" s="46"/>
      <c r="B919" s="123"/>
      <c r="C919" s="124"/>
      <c r="D919" s="123"/>
      <c r="E919" s="125"/>
      <c r="F919" s="123"/>
      <c r="G919" s="123"/>
    </row>
    <row r="920" spans="1:7">
      <c r="A920" s="46"/>
      <c r="B920" s="123"/>
      <c r="C920" s="124"/>
      <c r="D920" s="123"/>
      <c r="E920" s="125"/>
      <c r="F920" s="123"/>
      <c r="G920" s="123"/>
    </row>
    <row r="921" spans="1:7">
      <c r="A921" s="46"/>
      <c r="B921" s="123"/>
      <c r="C921" s="124"/>
      <c r="D921" s="123"/>
      <c r="E921" s="125"/>
      <c r="F921" s="123"/>
      <c r="G921" s="123"/>
    </row>
    <row r="922" spans="1:7">
      <c r="A922" s="46"/>
      <c r="B922" s="123"/>
      <c r="C922" s="124"/>
      <c r="D922" s="123"/>
      <c r="E922" s="125"/>
      <c r="F922" s="123"/>
      <c r="G922" s="123"/>
    </row>
    <row r="923" spans="1:7">
      <c r="A923" s="46"/>
      <c r="B923" s="123"/>
      <c r="C923" s="124"/>
      <c r="D923" s="123"/>
      <c r="E923" s="125"/>
      <c r="F923" s="123"/>
      <c r="G923" s="123"/>
    </row>
    <row r="924" spans="1:7">
      <c r="A924" s="46"/>
      <c r="B924" s="123"/>
      <c r="C924" s="124"/>
      <c r="D924" s="123"/>
      <c r="E924" s="125"/>
      <c r="F924" s="123"/>
      <c r="G924" s="123"/>
    </row>
    <row r="925" spans="1:7">
      <c r="A925" s="46"/>
      <c r="B925" s="123"/>
      <c r="C925" s="124"/>
      <c r="D925" s="123"/>
      <c r="E925" s="125"/>
      <c r="F925" s="123"/>
      <c r="G925" s="123"/>
    </row>
    <row r="926" spans="1:7">
      <c r="A926" s="46"/>
      <c r="B926" s="123"/>
      <c r="C926" s="124"/>
      <c r="D926" s="123"/>
      <c r="E926" s="125"/>
      <c r="F926" s="123"/>
      <c r="G926" s="123"/>
    </row>
    <row r="927" spans="1:7">
      <c r="A927" s="46"/>
      <c r="B927" s="123"/>
      <c r="C927" s="124"/>
      <c r="D927" s="123"/>
      <c r="E927" s="125"/>
      <c r="F927" s="123"/>
      <c r="G927" s="123"/>
    </row>
    <row r="928" spans="1:7">
      <c r="A928" s="46"/>
      <c r="B928" s="123"/>
      <c r="C928" s="124"/>
      <c r="D928" s="123"/>
      <c r="E928" s="125"/>
      <c r="F928" s="123"/>
      <c r="G928" s="123"/>
    </row>
    <row r="929" spans="1:7">
      <c r="A929" s="46"/>
      <c r="B929" s="123"/>
      <c r="C929" s="124"/>
      <c r="D929" s="123"/>
      <c r="E929" s="125"/>
      <c r="F929" s="123"/>
      <c r="G929" s="123"/>
    </row>
    <row r="930" spans="1:7">
      <c r="A930" s="46"/>
      <c r="B930" s="123"/>
      <c r="C930" s="124"/>
      <c r="D930" s="123"/>
      <c r="E930" s="125"/>
      <c r="F930" s="123"/>
      <c r="G930" s="123"/>
    </row>
    <row r="931" spans="1:7">
      <c r="A931" s="46"/>
      <c r="B931" s="123"/>
      <c r="C931" s="124"/>
      <c r="D931" s="123"/>
      <c r="E931" s="125"/>
      <c r="F931" s="123"/>
      <c r="G931" s="123"/>
    </row>
    <row r="932" spans="1:7">
      <c r="A932" s="46"/>
      <c r="B932" s="123"/>
      <c r="C932" s="124"/>
      <c r="D932" s="123"/>
      <c r="E932" s="125"/>
      <c r="F932" s="123"/>
      <c r="G932" s="123"/>
    </row>
    <row r="933" spans="1:7">
      <c r="A933" s="46"/>
      <c r="B933" s="123"/>
      <c r="C933" s="124"/>
      <c r="D933" s="123"/>
      <c r="E933" s="125"/>
      <c r="F933" s="123"/>
      <c r="G933" s="123"/>
    </row>
    <row r="934" spans="1:7">
      <c r="A934" s="46"/>
      <c r="B934" s="123"/>
      <c r="C934" s="124"/>
      <c r="D934" s="123"/>
      <c r="E934" s="125"/>
      <c r="F934" s="123"/>
      <c r="G934" s="123"/>
    </row>
    <row r="935" spans="1:7">
      <c r="A935" s="46"/>
      <c r="B935" s="123"/>
      <c r="C935" s="124"/>
      <c r="D935" s="123"/>
      <c r="E935" s="125"/>
      <c r="F935" s="123"/>
      <c r="G935" s="123"/>
    </row>
    <row r="936" spans="1:7">
      <c r="A936" s="46"/>
      <c r="B936" s="123"/>
      <c r="C936" s="124"/>
      <c r="D936" s="123"/>
      <c r="E936" s="125"/>
      <c r="F936" s="123"/>
      <c r="G936" s="123"/>
    </row>
    <row r="937" spans="1:7">
      <c r="A937" s="46"/>
      <c r="B937" s="123"/>
      <c r="C937" s="124"/>
      <c r="D937" s="123"/>
      <c r="E937" s="125"/>
      <c r="F937" s="123"/>
      <c r="G937" s="123"/>
    </row>
    <row r="938" spans="1:7">
      <c r="A938" s="46"/>
      <c r="B938" s="123"/>
      <c r="C938" s="124"/>
      <c r="D938" s="123"/>
      <c r="E938" s="125"/>
      <c r="F938" s="123"/>
      <c r="G938" s="123"/>
    </row>
    <row r="939" spans="1:7">
      <c r="A939" s="46"/>
      <c r="B939" s="123"/>
      <c r="C939" s="124"/>
      <c r="D939" s="123"/>
      <c r="E939" s="125"/>
      <c r="F939" s="123"/>
      <c r="G939" s="123"/>
    </row>
    <row r="940" spans="1:7">
      <c r="A940" s="46"/>
      <c r="B940" s="123"/>
      <c r="C940" s="124"/>
      <c r="D940" s="123"/>
      <c r="E940" s="125"/>
      <c r="F940" s="123"/>
      <c r="G940" s="123"/>
    </row>
    <row r="941" spans="1:7">
      <c r="A941" s="46"/>
      <c r="B941" s="123"/>
      <c r="C941" s="124"/>
      <c r="D941" s="123"/>
      <c r="E941" s="125"/>
      <c r="F941" s="123"/>
      <c r="G941" s="123"/>
    </row>
    <row r="942" spans="1:7">
      <c r="A942" s="46"/>
      <c r="B942" s="123"/>
      <c r="C942" s="124"/>
      <c r="D942" s="123"/>
      <c r="E942" s="125"/>
      <c r="F942" s="123"/>
      <c r="G942" s="123"/>
    </row>
    <row r="943" spans="1:7">
      <c r="A943" s="46"/>
      <c r="B943" s="123"/>
      <c r="C943" s="124"/>
      <c r="D943" s="123"/>
      <c r="E943" s="125"/>
      <c r="F943" s="123"/>
      <c r="G943" s="123"/>
    </row>
    <row r="944" spans="1:7">
      <c r="A944" s="46"/>
      <c r="B944" s="123"/>
      <c r="C944" s="124"/>
      <c r="D944" s="123"/>
      <c r="E944" s="125"/>
      <c r="F944" s="123"/>
      <c r="G944" s="123"/>
    </row>
    <row r="945" spans="1:7">
      <c r="A945" s="46"/>
      <c r="B945" s="123"/>
      <c r="C945" s="124"/>
      <c r="D945" s="123"/>
      <c r="E945" s="125"/>
      <c r="F945" s="123"/>
      <c r="G945" s="123"/>
    </row>
    <row r="946" spans="1:7">
      <c r="A946" s="46"/>
      <c r="B946" s="123"/>
      <c r="C946" s="124"/>
      <c r="D946" s="123"/>
      <c r="E946" s="125"/>
      <c r="F946" s="123"/>
      <c r="G946" s="123"/>
    </row>
    <row r="947" spans="1:7">
      <c r="A947" s="46"/>
      <c r="B947" s="123"/>
      <c r="C947" s="124"/>
      <c r="D947" s="123"/>
      <c r="E947" s="125"/>
      <c r="F947" s="123"/>
      <c r="G947" s="123"/>
    </row>
    <row r="948" spans="1:7">
      <c r="A948" s="46"/>
      <c r="B948" s="123"/>
      <c r="C948" s="124"/>
      <c r="D948" s="123"/>
      <c r="E948" s="125"/>
      <c r="F948" s="123"/>
      <c r="G948" s="123"/>
    </row>
    <row r="949" spans="1:7">
      <c r="A949" s="46"/>
      <c r="B949" s="123"/>
      <c r="C949" s="124"/>
      <c r="D949" s="123"/>
      <c r="E949" s="125"/>
      <c r="F949" s="123"/>
      <c r="G949" s="123"/>
    </row>
    <row r="950" spans="1:7">
      <c r="A950" s="46"/>
      <c r="B950" s="123"/>
      <c r="C950" s="124"/>
      <c r="D950" s="123"/>
      <c r="E950" s="125"/>
      <c r="F950" s="123"/>
      <c r="G950" s="123"/>
    </row>
    <row r="951" spans="1:7">
      <c r="A951" s="46"/>
      <c r="B951" s="123"/>
      <c r="C951" s="124"/>
      <c r="D951" s="123"/>
      <c r="E951" s="125"/>
      <c r="F951" s="123"/>
      <c r="G951" s="123"/>
    </row>
    <row r="952" spans="1:7">
      <c r="A952" s="46"/>
      <c r="B952" s="123"/>
      <c r="C952" s="124"/>
      <c r="D952" s="123"/>
      <c r="E952" s="125"/>
      <c r="F952" s="123"/>
      <c r="G952" s="123"/>
    </row>
    <row r="953" spans="1:7">
      <c r="A953" s="46"/>
      <c r="B953" s="123"/>
      <c r="C953" s="124"/>
      <c r="D953" s="123"/>
      <c r="E953" s="125"/>
      <c r="F953" s="123"/>
      <c r="G953" s="123"/>
    </row>
    <row r="954" spans="1:7">
      <c r="A954" s="46"/>
      <c r="B954" s="123"/>
      <c r="C954" s="124"/>
      <c r="D954" s="123"/>
      <c r="E954" s="125"/>
      <c r="F954" s="123"/>
      <c r="G954" s="123"/>
    </row>
    <row r="955" spans="1:7">
      <c r="A955" s="46"/>
      <c r="B955" s="123"/>
      <c r="C955" s="124"/>
      <c r="D955" s="123"/>
      <c r="E955" s="125"/>
      <c r="F955" s="123"/>
      <c r="G955" s="123"/>
    </row>
    <row r="956" spans="1:7">
      <c r="A956" s="46"/>
      <c r="B956" s="123"/>
      <c r="C956" s="124"/>
      <c r="D956" s="123"/>
      <c r="E956" s="125"/>
      <c r="F956" s="123"/>
      <c r="G956" s="123"/>
    </row>
    <row r="957" spans="1:7">
      <c r="A957" s="46"/>
      <c r="B957" s="123"/>
      <c r="C957" s="124"/>
      <c r="D957" s="123"/>
      <c r="E957" s="125"/>
      <c r="F957" s="123"/>
      <c r="G957" s="123"/>
    </row>
    <row r="958" spans="1:7">
      <c r="A958" s="46"/>
      <c r="B958" s="123"/>
      <c r="C958" s="124"/>
      <c r="D958" s="123"/>
      <c r="E958" s="125"/>
      <c r="F958" s="123"/>
      <c r="G958" s="123"/>
    </row>
    <row r="959" spans="1:7">
      <c r="A959" s="46"/>
      <c r="B959" s="123"/>
      <c r="C959" s="124"/>
      <c r="D959" s="123"/>
      <c r="E959" s="125"/>
      <c r="F959" s="123"/>
      <c r="G959" s="123"/>
    </row>
    <row r="960" spans="1:7">
      <c r="A960" s="46"/>
      <c r="B960" s="123"/>
      <c r="C960" s="124"/>
      <c r="D960" s="123"/>
      <c r="E960" s="125"/>
      <c r="F960" s="123"/>
      <c r="G960" s="123"/>
    </row>
    <row r="961" spans="1:7">
      <c r="A961" s="46"/>
      <c r="B961" s="123"/>
      <c r="C961" s="124"/>
      <c r="D961" s="123"/>
      <c r="E961" s="125"/>
      <c r="F961" s="123"/>
      <c r="G961" s="123"/>
    </row>
    <row r="962" spans="1:7">
      <c r="A962" s="46"/>
      <c r="B962" s="123"/>
      <c r="C962" s="124"/>
      <c r="D962" s="123"/>
      <c r="E962" s="125"/>
      <c r="F962" s="123"/>
      <c r="G962" s="123"/>
    </row>
    <row r="963" spans="1:7">
      <c r="A963" s="46"/>
      <c r="B963" s="123"/>
      <c r="C963" s="124"/>
      <c r="D963" s="123"/>
      <c r="E963" s="125"/>
      <c r="F963" s="123"/>
      <c r="G963" s="123"/>
    </row>
    <row r="964" spans="1:7">
      <c r="A964" s="46"/>
      <c r="B964" s="123"/>
      <c r="C964" s="124"/>
      <c r="D964" s="123"/>
      <c r="E964" s="125"/>
      <c r="F964" s="123"/>
      <c r="G964" s="123"/>
    </row>
    <row r="965" spans="1:7">
      <c r="A965" s="46"/>
      <c r="B965" s="123"/>
      <c r="C965" s="124"/>
      <c r="D965" s="123"/>
      <c r="E965" s="125"/>
      <c r="F965" s="123"/>
      <c r="G965" s="123"/>
    </row>
    <row r="966" spans="1:7">
      <c r="A966" s="46"/>
      <c r="B966" s="123"/>
      <c r="C966" s="124"/>
      <c r="D966" s="123"/>
      <c r="E966" s="125"/>
      <c r="F966" s="123"/>
      <c r="G966" s="123"/>
    </row>
    <row r="967" spans="1:7">
      <c r="A967" s="46"/>
      <c r="B967" s="123"/>
      <c r="C967" s="124"/>
      <c r="D967" s="123"/>
      <c r="E967" s="125"/>
      <c r="F967" s="123"/>
      <c r="G967" s="123"/>
    </row>
    <row r="968" spans="1:7">
      <c r="A968" s="46"/>
      <c r="B968" s="123"/>
      <c r="C968" s="124"/>
      <c r="D968" s="123"/>
      <c r="E968" s="125"/>
      <c r="F968" s="123"/>
      <c r="G968" s="123"/>
    </row>
    <row r="969" spans="1:7">
      <c r="A969" s="46"/>
      <c r="B969" s="123"/>
      <c r="C969" s="124"/>
      <c r="D969" s="123"/>
      <c r="E969" s="125"/>
      <c r="F969" s="123"/>
      <c r="G969" s="123"/>
    </row>
    <row r="970" spans="1:7">
      <c r="A970" s="46"/>
      <c r="B970" s="123"/>
      <c r="C970" s="124"/>
      <c r="D970" s="123"/>
      <c r="E970" s="125"/>
      <c r="F970" s="123"/>
      <c r="G970" s="123"/>
    </row>
    <row r="971" spans="1:7">
      <c r="A971" s="46"/>
      <c r="B971" s="123"/>
      <c r="C971" s="124"/>
      <c r="D971" s="123"/>
      <c r="E971" s="125"/>
      <c r="F971" s="123"/>
      <c r="G971" s="123"/>
    </row>
    <row r="972" spans="1:7">
      <c r="A972" s="46"/>
      <c r="B972" s="123"/>
      <c r="C972" s="124"/>
      <c r="D972" s="123"/>
      <c r="E972" s="125"/>
      <c r="F972" s="123"/>
      <c r="G972" s="123"/>
    </row>
    <row r="973" spans="1:7">
      <c r="A973" s="46"/>
      <c r="B973" s="123"/>
      <c r="C973" s="124"/>
      <c r="D973" s="123"/>
      <c r="E973" s="125"/>
      <c r="F973" s="123"/>
      <c r="G973" s="123"/>
    </row>
    <row r="974" spans="1:7">
      <c r="A974" s="46"/>
      <c r="B974" s="123"/>
      <c r="C974" s="124"/>
      <c r="D974" s="123"/>
      <c r="E974" s="125"/>
      <c r="F974" s="123"/>
      <c r="G974" s="123"/>
    </row>
    <row r="975" spans="1:7">
      <c r="A975" s="46"/>
      <c r="B975" s="123"/>
      <c r="C975" s="124"/>
      <c r="D975" s="123"/>
      <c r="E975" s="125"/>
      <c r="F975" s="123"/>
      <c r="G975" s="123"/>
    </row>
    <row r="976" spans="1:7">
      <c r="A976" s="46"/>
      <c r="B976" s="123"/>
      <c r="C976" s="124"/>
      <c r="D976" s="123"/>
      <c r="E976" s="125"/>
      <c r="F976" s="123"/>
      <c r="G976" s="123"/>
    </row>
    <row r="977" spans="1:7">
      <c r="A977" s="46"/>
      <c r="B977" s="123"/>
      <c r="C977" s="124"/>
      <c r="D977" s="123"/>
      <c r="E977" s="125"/>
      <c r="F977" s="123"/>
      <c r="G977" s="123"/>
    </row>
    <row r="978" spans="1:7">
      <c r="A978" s="46"/>
      <c r="B978" s="123"/>
      <c r="C978" s="124"/>
      <c r="D978" s="123"/>
      <c r="E978" s="125"/>
      <c r="F978" s="123"/>
      <c r="G978" s="123"/>
    </row>
    <row r="979" spans="1:7">
      <c r="A979" s="46"/>
      <c r="B979" s="123"/>
      <c r="C979" s="124"/>
      <c r="D979" s="123"/>
      <c r="E979" s="125"/>
      <c r="F979" s="123"/>
      <c r="G979" s="123"/>
    </row>
    <row r="980" spans="1:7">
      <c r="A980" s="46"/>
      <c r="B980" s="123"/>
      <c r="C980" s="124"/>
      <c r="D980" s="123"/>
      <c r="E980" s="125"/>
      <c r="F980" s="123"/>
      <c r="G980" s="123"/>
    </row>
    <row r="981" spans="1:7">
      <c r="A981" s="46"/>
      <c r="B981" s="123"/>
      <c r="C981" s="124"/>
      <c r="D981" s="123"/>
      <c r="E981" s="125"/>
      <c r="F981" s="123"/>
      <c r="G981" s="123"/>
    </row>
    <row r="982" spans="1:7">
      <c r="A982" s="46"/>
      <c r="B982" s="123"/>
      <c r="C982" s="124"/>
      <c r="D982" s="123"/>
      <c r="E982" s="125"/>
      <c r="F982" s="123"/>
      <c r="G982" s="123"/>
    </row>
    <row r="983" spans="1:7">
      <c r="A983" s="46"/>
      <c r="B983" s="123"/>
      <c r="C983" s="124"/>
      <c r="D983" s="123"/>
      <c r="E983" s="125"/>
      <c r="F983" s="123"/>
      <c r="G983" s="123"/>
    </row>
    <row r="984" spans="1:7">
      <c r="A984" s="46"/>
      <c r="B984" s="123"/>
      <c r="C984" s="124"/>
      <c r="D984" s="123"/>
      <c r="E984" s="125"/>
      <c r="F984" s="123"/>
      <c r="G984" s="123"/>
    </row>
    <row r="985" spans="1:7">
      <c r="A985" s="46"/>
      <c r="B985" s="123"/>
      <c r="C985" s="124"/>
      <c r="D985" s="123"/>
      <c r="E985" s="125"/>
      <c r="F985" s="123"/>
      <c r="G985" s="123"/>
    </row>
    <row r="986" spans="1:7">
      <c r="A986" s="46"/>
      <c r="B986" s="123"/>
      <c r="C986" s="124"/>
      <c r="D986" s="123"/>
      <c r="E986" s="125"/>
      <c r="F986" s="123"/>
      <c r="G986" s="123"/>
    </row>
    <row r="987" spans="1:7">
      <c r="A987" s="46"/>
      <c r="B987" s="123"/>
      <c r="C987" s="124"/>
      <c r="D987" s="123"/>
      <c r="E987" s="125"/>
      <c r="F987" s="123"/>
      <c r="G987" s="123"/>
    </row>
    <row r="988" spans="1:7">
      <c r="A988" s="46"/>
      <c r="B988" s="123"/>
      <c r="C988" s="124"/>
      <c r="D988" s="123"/>
      <c r="E988" s="125"/>
      <c r="F988" s="123"/>
      <c r="G988" s="123"/>
    </row>
    <row r="989" spans="1:7">
      <c r="A989" s="46"/>
      <c r="B989" s="123"/>
      <c r="C989" s="124"/>
      <c r="D989" s="123"/>
      <c r="E989" s="125"/>
      <c r="F989" s="123"/>
      <c r="G989" s="123"/>
    </row>
    <row r="990" spans="1:7">
      <c r="A990" s="46"/>
      <c r="B990" s="123"/>
      <c r="C990" s="124"/>
      <c r="D990" s="123"/>
      <c r="E990" s="125"/>
      <c r="F990" s="123"/>
      <c r="G990" s="123"/>
    </row>
    <row r="991" spans="1:7">
      <c r="A991" s="46"/>
      <c r="B991" s="123"/>
      <c r="C991" s="124"/>
      <c r="D991" s="123"/>
      <c r="E991" s="125"/>
      <c r="F991" s="123"/>
      <c r="G991" s="123"/>
    </row>
    <row r="992" spans="1:7">
      <c r="A992" s="46"/>
      <c r="B992" s="123"/>
      <c r="C992" s="124"/>
      <c r="D992" s="123"/>
      <c r="E992" s="125"/>
      <c r="F992" s="123"/>
      <c r="G992" s="123"/>
    </row>
    <row r="993" spans="1:7">
      <c r="A993" s="46"/>
      <c r="B993" s="123"/>
      <c r="C993" s="124"/>
      <c r="D993" s="123"/>
      <c r="E993" s="125"/>
      <c r="F993" s="123"/>
      <c r="G993" s="123"/>
    </row>
    <row r="994" spans="1:7">
      <c r="A994" s="46"/>
      <c r="B994" s="123"/>
      <c r="C994" s="124"/>
      <c r="D994" s="123"/>
      <c r="E994" s="125"/>
      <c r="F994" s="123"/>
      <c r="G994" s="123"/>
    </row>
    <row r="995" spans="1:7">
      <c r="A995" s="46"/>
      <c r="B995" s="123"/>
      <c r="C995" s="124"/>
      <c r="D995" s="123"/>
      <c r="E995" s="125"/>
      <c r="F995" s="123"/>
      <c r="G995" s="123"/>
    </row>
    <row r="996" spans="1:7">
      <c r="A996" s="46"/>
      <c r="B996" s="123"/>
      <c r="C996" s="124"/>
      <c r="D996" s="123"/>
      <c r="E996" s="125"/>
      <c r="F996" s="123"/>
      <c r="G996" s="123"/>
    </row>
    <row r="997" spans="1:7">
      <c r="A997" s="46"/>
      <c r="B997" s="123"/>
      <c r="C997" s="124"/>
      <c r="D997" s="123"/>
      <c r="E997" s="125"/>
      <c r="F997" s="123"/>
      <c r="G997" s="123"/>
    </row>
    <row r="998" spans="1:7">
      <c r="A998" s="46"/>
      <c r="B998" s="123"/>
      <c r="C998" s="124"/>
      <c r="D998" s="123"/>
      <c r="E998" s="125"/>
      <c r="F998" s="123"/>
      <c r="G998" s="123"/>
    </row>
    <row r="999" spans="1:7">
      <c r="A999" s="46"/>
      <c r="B999" s="123"/>
      <c r="C999" s="124"/>
      <c r="D999" s="123"/>
      <c r="E999" s="125"/>
      <c r="F999" s="123"/>
      <c r="G999" s="123"/>
    </row>
    <row r="1000" spans="1:7">
      <c r="A1000" s="46"/>
      <c r="B1000" s="123"/>
      <c r="C1000" s="124"/>
      <c r="D1000" s="123"/>
      <c r="E1000" s="125"/>
      <c r="F1000" s="123"/>
      <c r="G1000" s="123"/>
    </row>
    <row r="1001" spans="1:7">
      <c r="A1001" s="46"/>
      <c r="B1001" s="123"/>
      <c r="C1001" s="124"/>
      <c r="D1001" s="123"/>
      <c r="E1001" s="125"/>
      <c r="F1001" s="123"/>
      <c r="G1001" s="123"/>
    </row>
    <row r="1002" spans="1:7">
      <c r="A1002" s="46"/>
      <c r="B1002" s="123"/>
      <c r="C1002" s="124"/>
      <c r="D1002" s="123"/>
      <c r="E1002" s="125"/>
      <c r="F1002" s="123"/>
      <c r="G1002" s="123"/>
    </row>
    <row r="1003" spans="1:7">
      <c r="A1003" s="46"/>
      <c r="B1003" s="123"/>
      <c r="C1003" s="124"/>
      <c r="D1003" s="123"/>
      <c r="E1003" s="125"/>
      <c r="F1003" s="123"/>
      <c r="G1003" s="123"/>
    </row>
    <row r="1004" spans="1:7">
      <c r="A1004" s="46"/>
      <c r="B1004" s="123"/>
      <c r="C1004" s="124"/>
      <c r="D1004" s="123"/>
      <c r="E1004" s="125"/>
      <c r="F1004" s="123"/>
      <c r="G1004" s="123"/>
    </row>
    <row r="1005" spans="1:7">
      <c r="A1005" s="46"/>
      <c r="B1005" s="123"/>
      <c r="C1005" s="124"/>
      <c r="D1005" s="123"/>
      <c r="E1005" s="125"/>
      <c r="F1005" s="123"/>
      <c r="G1005" s="123"/>
    </row>
    <row r="1006" spans="1:7">
      <c r="A1006" s="46"/>
      <c r="B1006" s="123"/>
      <c r="C1006" s="124"/>
      <c r="D1006" s="123"/>
      <c r="E1006" s="125"/>
      <c r="F1006" s="123"/>
      <c r="G1006" s="123"/>
    </row>
    <row r="1007" spans="1:7">
      <c r="A1007" s="46"/>
      <c r="B1007" s="123"/>
      <c r="C1007" s="124"/>
      <c r="D1007" s="123"/>
      <c r="E1007" s="125"/>
      <c r="F1007" s="123"/>
      <c r="G1007" s="123"/>
    </row>
    <row r="1008" spans="1:7">
      <c r="A1008" s="46"/>
      <c r="B1008" s="123"/>
      <c r="C1008" s="124"/>
      <c r="D1008" s="123"/>
      <c r="E1008" s="125"/>
      <c r="F1008" s="123"/>
      <c r="G1008" s="123"/>
    </row>
    <row r="1009" spans="1:7">
      <c r="A1009" s="46"/>
      <c r="B1009" s="123"/>
      <c r="C1009" s="124"/>
      <c r="D1009" s="123"/>
      <c r="E1009" s="125"/>
      <c r="F1009" s="123"/>
      <c r="G1009" s="123"/>
    </row>
    <row r="1010" spans="1:7">
      <c r="A1010" s="46"/>
      <c r="B1010" s="123"/>
      <c r="C1010" s="124"/>
      <c r="D1010" s="123"/>
      <c r="E1010" s="125"/>
      <c r="F1010" s="123"/>
      <c r="G1010" s="123"/>
    </row>
    <row r="1011" spans="1:7">
      <c r="A1011" s="46"/>
      <c r="B1011" s="123"/>
      <c r="C1011" s="124"/>
      <c r="D1011" s="123"/>
      <c r="E1011" s="125"/>
      <c r="F1011" s="123"/>
      <c r="G1011" s="123"/>
    </row>
    <row r="1012" spans="1:7">
      <c r="A1012" s="46"/>
      <c r="B1012" s="123"/>
      <c r="C1012" s="124"/>
      <c r="D1012" s="123"/>
      <c r="E1012" s="125"/>
      <c r="F1012" s="123"/>
      <c r="G1012" s="123"/>
    </row>
    <row r="1013" spans="1:7">
      <c r="A1013" s="46"/>
      <c r="B1013" s="123"/>
      <c r="C1013" s="124"/>
      <c r="D1013" s="123"/>
      <c r="E1013" s="125"/>
      <c r="F1013" s="123"/>
      <c r="G1013" s="123"/>
    </row>
    <row r="1014" spans="1:7">
      <c r="A1014" s="46"/>
      <c r="B1014" s="123"/>
      <c r="C1014" s="124"/>
      <c r="D1014" s="123"/>
      <c r="E1014" s="125"/>
      <c r="F1014" s="123"/>
      <c r="G1014" s="123"/>
    </row>
    <row r="1015" spans="1:7">
      <c r="A1015" s="46"/>
      <c r="B1015" s="123"/>
      <c r="C1015" s="124"/>
      <c r="D1015" s="123"/>
      <c r="E1015" s="125"/>
      <c r="F1015" s="123"/>
      <c r="G1015" s="123"/>
    </row>
    <row r="1016" spans="1:7">
      <c r="A1016" s="46"/>
      <c r="B1016" s="123"/>
      <c r="C1016" s="124"/>
      <c r="D1016" s="123"/>
      <c r="E1016" s="125"/>
      <c r="F1016" s="123"/>
      <c r="G1016" s="123"/>
    </row>
    <row r="1017" spans="1:7">
      <c r="A1017" s="46"/>
      <c r="B1017" s="123"/>
      <c r="C1017" s="124"/>
      <c r="D1017" s="123"/>
      <c r="E1017" s="125"/>
      <c r="F1017" s="123"/>
      <c r="G1017" s="123"/>
    </row>
    <row r="1018" spans="1:7">
      <c r="A1018" s="46"/>
      <c r="B1018" s="123"/>
      <c r="C1018" s="124"/>
      <c r="D1018" s="123"/>
      <c r="E1018" s="125"/>
      <c r="F1018" s="123"/>
      <c r="G1018" s="123"/>
    </row>
    <row r="1019" spans="1:7">
      <c r="A1019" s="46"/>
      <c r="B1019" s="123"/>
      <c r="C1019" s="124"/>
      <c r="D1019" s="123"/>
      <c r="E1019" s="125"/>
      <c r="F1019" s="123"/>
      <c r="G1019" s="123"/>
    </row>
    <row r="1020" spans="1:7">
      <c r="A1020" s="46"/>
      <c r="B1020" s="123"/>
      <c r="C1020" s="124"/>
      <c r="D1020" s="123"/>
      <c r="E1020" s="125"/>
      <c r="F1020" s="123"/>
      <c r="G1020" s="123"/>
    </row>
    <row r="1021" spans="1:7">
      <c r="A1021" s="46"/>
      <c r="B1021" s="123"/>
      <c r="C1021" s="124"/>
      <c r="D1021" s="123"/>
      <c r="E1021" s="125"/>
      <c r="F1021" s="123"/>
      <c r="G1021" s="123"/>
    </row>
    <row r="1022" spans="1:7">
      <c r="A1022" s="46"/>
      <c r="B1022" s="123"/>
      <c r="C1022" s="124"/>
      <c r="D1022" s="123"/>
      <c r="E1022" s="125"/>
      <c r="F1022" s="123"/>
      <c r="G1022" s="123"/>
    </row>
    <row r="1023" spans="1:7">
      <c r="A1023" s="46"/>
      <c r="B1023" s="123"/>
      <c r="C1023" s="124"/>
      <c r="D1023" s="123"/>
      <c r="E1023" s="125"/>
      <c r="F1023" s="123"/>
      <c r="G1023" s="123"/>
    </row>
    <row r="1024" spans="1:7">
      <c r="A1024" s="46"/>
      <c r="B1024" s="123"/>
      <c r="C1024" s="124"/>
      <c r="D1024" s="123"/>
      <c r="E1024" s="125"/>
      <c r="F1024" s="123"/>
      <c r="G1024" s="123"/>
    </row>
    <row r="1025" spans="1:7">
      <c r="A1025" s="46"/>
      <c r="B1025" s="123"/>
      <c r="C1025" s="124"/>
      <c r="D1025" s="123"/>
      <c r="E1025" s="125"/>
      <c r="F1025" s="123"/>
      <c r="G1025" s="123"/>
    </row>
    <row r="1026" spans="1:7">
      <c r="A1026" s="46"/>
      <c r="B1026" s="123"/>
      <c r="C1026" s="124"/>
      <c r="D1026" s="123"/>
      <c r="E1026" s="125"/>
      <c r="F1026" s="123"/>
      <c r="G1026" s="123"/>
    </row>
    <row r="1027" spans="1:7">
      <c r="A1027" s="46"/>
      <c r="B1027" s="123"/>
      <c r="C1027" s="124"/>
      <c r="D1027" s="123"/>
      <c r="E1027" s="125"/>
      <c r="F1027" s="123"/>
      <c r="G1027" s="123"/>
    </row>
    <row r="1028" spans="1:7">
      <c r="A1028" s="46"/>
      <c r="B1028" s="123"/>
      <c r="C1028" s="124"/>
      <c r="D1028" s="123"/>
      <c r="E1028" s="125"/>
      <c r="F1028" s="123"/>
      <c r="G1028" s="123"/>
    </row>
    <row r="1029" spans="1:7">
      <c r="A1029" s="46"/>
      <c r="B1029" s="123"/>
      <c r="C1029" s="124"/>
      <c r="D1029" s="123"/>
      <c r="E1029" s="125"/>
      <c r="F1029" s="123"/>
      <c r="G1029" s="123"/>
    </row>
    <row r="1030" spans="1:7">
      <c r="A1030" s="46"/>
      <c r="B1030" s="123"/>
      <c r="C1030" s="124"/>
      <c r="D1030" s="123"/>
      <c r="E1030" s="125"/>
      <c r="F1030" s="123"/>
      <c r="G1030" s="123"/>
    </row>
    <row r="1031" spans="1:7">
      <c r="A1031" s="46"/>
      <c r="B1031" s="123"/>
      <c r="C1031" s="124"/>
      <c r="D1031" s="123"/>
      <c r="E1031" s="125"/>
      <c r="F1031" s="123"/>
      <c r="G1031" s="123"/>
    </row>
    <row r="1032" spans="1:7">
      <c r="A1032" s="46"/>
      <c r="B1032" s="123"/>
      <c r="C1032" s="124"/>
      <c r="D1032" s="123"/>
      <c r="E1032" s="125"/>
      <c r="F1032" s="123"/>
      <c r="G1032" s="123"/>
    </row>
    <row r="1033" spans="1:7">
      <c r="A1033" s="46"/>
      <c r="B1033" s="123"/>
      <c r="C1033" s="124"/>
      <c r="D1033" s="123"/>
      <c r="E1033" s="125"/>
      <c r="F1033" s="123"/>
      <c r="G1033" s="123"/>
    </row>
    <row r="1034" spans="1:7">
      <c r="A1034" s="46"/>
      <c r="B1034" s="123"/>
      <c r="C1034" s="124"/>
      <c r="D1034" s="123"/>
      <c r="E1034" s="125"/>
      <c r="F1034" s="123"/>
      <c r="G1034" s="123"/>
    </row>
    <row r="1035" spans="1:7">
      <c r="A1035" s="46"/>
      <c r="B1035" s="123"/>
      <c r="C1035" s="124"/>
      <c r="D1035" s="123"/>
      <c r="E1035" s="125"/>
      <c r="F1035" s="123"/>
      <c r="G1035" s="123"/>
    </row>
    <row r="1036" spans="1:7">
      <c r="A1036" s="46"/>
      <c r="B1036" s="123"/>
      <c r="C1036" s="124"/>
      <c r="D1036" s="123"/>
      <c r="E1036" s="125"/>
      <c r="F1036" s="123"/>
      <c r="G1036" s="123"/>
    </row>
    <row r="1037" spans="1:7">
      <c r="A1037" s="46"/>
      <c r="B1037" s="123"/>
      <c r="C1037" s="124"/>
      <c r="D1037" s="123"/>
      <c r="E1037" s="125"/>
      <c r="F1037" s="123"/>
      <c r="G1037" s="123"/>
    </row>
    <row r="1038" spans="1:7">
      <c r="A1038" s="46"/>
      <c r="B1038" s="123"/>
      <c r="C1038" s="124"/>
      <c r="D1038" s="123"/>
      <c r="E1038" s="125"/>
      <c r="F1038" s="123"/>
      <c r="G1038" s="123"/>
    </row>
    <row r="1039" spans="1:7">
      <c r="A1039" s="46"/>
      <c r="B1039" s="123"/>
      <c r="C1039" s="124"/>
      <c r="D1039" s="123"/>
      <c r="E1039" s="125"/>
      <c r="F1039" s="123"/>
      <c r="G1039" s="123"/>
    </row>
    <row r="1040" spans="1:7">
      <c r="A1040" s="46"/>
      <c r="B1040" s="123"/>
      <c r="C1040" s="124"/>
      <c r="D1040" s="123"/>
      <c r="E1040" s="125"/>
      <c r="F1040" s="123"/>
      <c r="G1040" s="123"/>
    </row>
    <row r="1041" spans="1:7">
      <c r="A1041" s="46"/>
      <c r="B1041" s="123"/>
      <c r="C1041" s="124"/>
      <c r="D1041" s="123"/>
      <c r="E1041" s="125"/>
      <c r="F1041" s="123"/>
      <c r="G1041" s="123"/>
    </row>
    <row r="1042" spans="1:7">
      <c r="A1042" s="46"/>
      <c r="B1042" s="123"/>
      <c r="C1042" s="124"/>
      <c r="D1042" s="123"/>
      <c r="E1042" s="125"/>
      <c r="F1042" s="123"/>
      <c r="G1042" s="123"/>
    </row>
    <row r="1043" spans="1:7">
      <c r="A1043" s="46"/>
      <c r="B1043" s="123"/>
      <c r="C1043" s="124"/>
      <c r="D1043" s="123"/>
      <c r="E1043" s="125"/>
      <c r="F1043" s="123"/>
      <c r="G1043" s="123"/>
    </row>
    <row r="1044" spans="1:7">
      <c r="A1044" s="46"/>
      <c r="B1044" s="123"/>
      <c r="C1044" s="124"/>
      <c r="D1044" s="123"/>
      <c r="E1044" s="125"/>
      <c r="F1044" s="123"/>
      <c r="G1044" s="123"/>
    </row>
    <row r="1045" spans="1:7">
      <c r="A1045" s="46"/>
      <c r="B1045" s="123"/>
      <c r="C1045" s="124"/>
      <c r="D1045" s="123"/>
      <c r="E1045" s="125"/>
      <c r="F1045" s="123"/>
      <c r="G1045" s="123"/>
    </row>
    <row r="1046" spans="1:7">
      <c r="A1046" s="46"/>
      <c r="B1046" s="123"/>
      <c r="C1046" s="124"/>
      <c r="D1046" s="123"/>
      <c r="E1046" s="125"/>
      <c r="F1046" s="123"/>
      <c r="G1046" s="123"/>
    </row>
    <row r="1047" spans="1:7">
      <c r="A1047" s="46"/>
      <c r="B1047" s="123"/>
      <c r="C1047" s="124"/>
      <c r="D1047" s="123"/>
      <c r="E1047" s="125"/>
      <c r="F1047" s="123"/>
      <c r="G1047" s="123"/>
    </row>
    <row r="1048" spans="1:7">
      <c r="A1048" s="46"/>
      <c r="B1048" s="123"/>
      <c r="C1048" s="124"/>
      <c r="D1048" s="123"/>
      <c r="E1048" s="125"/>
      <c r="F1048" s="123"/>
      <c r="G1048" s="123"/>
    </row>
    <row r="1049" spans="1:7">
      <c r="A1049" s="46"/>
      <c r="B1049" s="123"/>
      <c r="C1049" s="124"/>
      <c r="D1049" s="123"/>
      <c r="E1049" s="125"/>
      <c r="F1049" s="123"/>
      <c r="G1049" s="123"/>
    </row>
    <row r="1050" spans="1:7">
      <c r="A1050" s="46"/>
      <c r="B1050" s="123"/>
      <c r="C1050" s="124"/>
      <c r="D1050" s="123"/>
      <c r="E1050" s="125"/>
      <c r="F1050" s="123"/>
      <c r="G1050" s="123"/>
    </row>
    <row r="1051" spans="1:7">
      <c r="A1051" s="46"/>
      <c r="B1051" s="123"/>
      <c r="C1051" s="124"/>
      <c r="D1051" s="123"/>
      <c r="E1051" s="125"/>
      <c r="F1051" s="123"/>
      <c r="G1051" s="123"/>
    </row>
    <row r="1052" spans="1:7">
      <c r="A1052" s="46"/>
      <c r="B1052" s="123"/>
      <c r="C1052" s="124"/>
      <c r="D1052" s="123"/>
      <c r="E1052" s="125"/>
      <c r="F1052" s="123"/>
      <c r="G1052" s="123"/>
    </row>
    <row r="1053" spans="1:7">
      <c r="A1053" s="46"/>
      <c r="B1053" s="123"/>
      <c r="C1053" s="124"/>
      <c r="D1053" s="123"/>
      <c r="E1053" s="125"/>
      <c r="F1053" s="123"/>
      <c r="G1053" s="123"/>
    </row>
    <row r="1054" spans="1:7">
      <c r="A1054" s="46"/>
      <c r="B1054" s="123"/>
      <c r="C1054" s="124"/>
      <c r="D1054" s="123"/>
      <c r="E1054" s="125"/>
      <c r="F1054" s="123"/>
      <c r="G1054" s="123"/>
    </row>
    <row r="1055" spans="1:7">
      <c r="A1055" s="46"/>
      <c r="B1055" s="123"/>
      <c r="C1055" s="124"/>
      <c r="D1055" s="123"/>
      <c r="E1055" s="125"/>
      <c r="F1055" s="123"/>
      <c r="G1055" s="123"/>
    </row>
    <row r="1056" spans="1:7">
      <c r="A1056" s="46"/>
      <c r="B1056" s="123"/>
      <c r="C1056" s="124"/>
      <c r="D1056" s="123"/>
      <c r="E1056" s="125"/>
      <c r="F1056" s="123"/>
      <c r="G1056" s="123"/>
    </row>
    <row r="1057" spans="1:7">
      <c r="A1057" s="46"/>
      <c r="B1057" s="123"/>
      <c r="C1057" s="124"/>
      <c r="D1057" s="123"/>
      <c r="E1057" s="125"/>
      <c r="F1057" s="123"/>
      <c r="G1057" s="123"/>
    </row>
    <row r="1058" spans="1:7">
      <c r="A1058" s="46"/>
      <c r="B1058" s="123"/>
      <c r="C1058" s="124"/>
      <c r="D1058" s="123"/>
      <c r="E1058" s="125"/>
      <c r="F1058" s="123"/>
      <c r="G1058" s="123"/>
    </row>
    <row r="1059" spans="1:7">
      <c r="A1059" s="46"/>
      <c r="B1059" s="123"/>
      <c r="C1059" s="124"/>
      <c r="D1059" s="123"/>
      <c r="E1059" s="125"/>
      <c r="F1059" s="123"/>
      <c r="G1059" s="123"/>
    </row>
    <row r="1060" spans="1:7">
      <c r="A1060" s="46"/>
      <c r="B1060" s="123"/>
      <c r="C1060" s="124"/>
      <c r="D1060" s="123"/>
      <c r="E1060" s="125"/>
      <c r="F1060" s="123"/>
      <c r="G1060" s="123"/>
    </row>
    <row r="1061" spans="1:7">
      <c r="A1061" s="46"/>
      <c r="B1061" s="123"/>
      <c r="C1061" s="124"/>
      <c r="D1061" s="123"/>
      <c r="E1061" s="125"/>
      <c r="F1061" s="123"/>
      <c r="G1061" s="123"/>
    </row>
    <row r="1062" spans="1:7">
      <c r="A1062" s="46"/>
      <c r="B1062" s="123"/>
      <c r="C1062" s="124"/>
      <c r="D1062" s="123"/>
      <c r="E1062" s="125"/>
      <c r="F1062" s="123"/>
      <c r="G1062" s="123"/>
    </row>
    <row r="1063" spans="1:7">
      <c r="A1063" s="46"/>
      <c r="B1063" s="123"/>
      <c r="C1063" s="124"/>
      <c r="D1063" s="123"/>
      <c r="E1063" s="125"/>
      <c r="F1063" s="123"/>
      <c r="G1063" s="123"/>
    </row>
    <row r="1064" spans="1:7">
      <c r="A1064" s="46"/>
      <c r="B1064" s="123"/>
      <c r="C1064" s="124"/>
      <c r="D1064" s="123"/>
      <c r="E1064" s="125"/>
      <c r="F1064" s="123"/>
      <c r="G1064" s="123"/>
    </row>
    <row r="1065" spans="1:7">
      <c r="A1065" s="46"/>
      <c r="B1065" s="123"/>
      <c r="C1065" s="124"/>
      <c r="D1065" s="123"/>
      <c r="E1065" s="125"/>
      <c r="F1065" s="123"/>
      <c r="G1065" s="123"/>
    </row>
    <row r="1066" spans="1:7">
      <c r="A1066" s="46"/>
      <c r="B1066" s="123"/>
      <c r="C1066" s="124"/>
      <c r="D1066" s="123"/>
      <c r="E1066" s="125"/>
      <c r="F1066" s="123"/>
      <c r="G1066" s="123"/>
    </row>
    <row r="1067" spans="1:7">
      <c r="A1067" s="46"/>
      <c r="B1067" s="123"/>
      <c r="C1067" s="124"/>
      <c r="D1067" s="123"/>
      <c r="E1067" s="125"/>
      <c r="F1067" s="123"/>
      <c r="G1067" s="123"/>
    </row>
    <row r="1068" spans="1:7">
      <c r="A1068" s="46"/>
      <c r="B1068" s="123"/>
      <c r="C1068" s="124"/>
      <c r="D1068" s="123"/>
      <c r="E1068" s="125"/>
      <c r="F1068" s="123"/>
      <c r="G1068" s="123"/>
    </row>
    <row r="1069" spans="1:7">
      <c r="A1069" s="46"/>
      <c r="B1069" s="123"/>
      <c r="C1069" s="124"/>
      <c r="D1069" s="123"/>
      <c r="E1069" s="125"/>
      <c r="F1069" s="123"/>
      <c r="G1069" s="123"/>
    </row>
    <row r="1070" spans="1:7">
      <c r="A1070" s="46"/>
      <c r="B1070" s="123"/>
      <c r="C1070" s="124"/>
      <c r="D1070" s="123"/>
      <c r="E1070" s="125"/>
      <c r="F1070" s="123"/>
      <c r="G1070" s="123"/>
    </row>
    <row r="1071" spans="1:7">
      <c r="A1071" s="46"/>
      <c r="B1071" s="123"/>
      <c r="C1071" s="124"/>
      <c r="D1071" s="123"/>
      <c r="E1071" s="125"/>
      <c r="F1071" s="123"/>
      <c r="G1071" s="123"/>
    </row>
    <row r="1072" spans="1:7">
      <c r="A1072" s="46"/>
      <c r="B1072" s="123"/>
      <c r="C1072" s="124"/>
      <c r="D1072" s="123"/>
      <c r="E1072" s="125"/>
      <c r="F1072" s="123"/>
      <c r="G1072" s="123"/>
    </row>
    <row r="1073" spans="1:7">
      <c r="A1073" s="46"/>
      <c r="B1073" s="123"/>
      <c r="C1073" s="124"/>
      <c r="D1073" s="123"/>
      <c r="E1073" s="125"/>
      <c r="F1073" s="123"/>
      <c r="G1073" s="123"/>
    </row>
    <row r="1074" spans="1:7">
      <c r="A1074" s="46"/>
      <c r="B1074" s="123"/>
      <c r="C1074" s="124"/>
      <c r="D1074" s="123"/>
      <c r="E1074" s="125"/>
      <c r="F1074" s="123"/>
      <c r="G1074" s="123"/>
    </row>
    <row r="1075" spans="1:7">
      <c r="A1075" s="46"/>
      <c r="B1075" s="123"/>
      <c r="C1075" s="124"/>
      <c r="D1075" s="123"/>
      <c r="E1075" s="125"/>
      <c r="F1075" s="123"/>
      <c r="G1075" s="123"/>
    </row>
    <row r="1076" spans="1:7">
      <c r="A1076" s="46"/>
      <c r="B1076" s="123"/>
      <c r="C1076" s="124"/>
      <c r="D1076" s="123"/>
      <c r="E1076" s="125"/>
      <c r="F1076" s="123"/>
      <c r="G1076" s="123"/>
    </row>
    <row r="1077" spans="1:7">
      <c r="A1077" s="46"/>
      <c r="B1077" s="123"/>
      <c r="C1077" s="124"/>
      <c r="D1077" s="123"/>
      <c r="E1077" s="125"/>
      <c r="F1077" s="123"/>
      <c r="G1077" s="123"/>
    </row>
    <row r="1078" spans="1:7">
      <c r="A1078" s="46"/>
      <c r="B1078" s="123"/>
      <c r="C1078" s="124"/>
      <c r="D1078" s="123"/>
      <c r="E1078" s="125"/>
      <c r="F1078" s="123"/>
      <c r="G1078" s="123"/>
    </row>
    <row r="1079" spans="1:7">
      <c r="A1079" s="46"/>
      <c r="B1079" s="123"/>
      <c r="C1079" s="124"/>
      <c r="D1079" s="123"/>
      <c r="E1079" s="125"/>
      <c r="F1079" s="123"/>
      <c r="G1079" s="123"/>
    </row>
    <row r="1080" spans="1:7">
      <c r="A1080" s="46"/>
      <c r="B1080" s="123"/>
      <c r="C1080" s="124"/>
      <c r="D1080" s="123"/>
      <c r="E1080" s="125"/>
      <c r="F1080" s="123"/>
      <c r="G1080" s="123"/>
    </row>
    <row r="1081" spans="1:7">
      <c r="A1081" s="46"/>
      <c r="B1081" s="123"/>
      <c r="C1081" s="124"/>
      <c r="D1081" s="123"/>
      <c r="E1081" s="125"/>
      <c r="F1081" s="123"/>
      <c r="G1081" s="123"/>
    </row>
    <row r="1082" spans="1:7">
      <c r="A1082" s="46"/>
      <c r="B1082" s="123"/>
      <c r="C1082" s="124"/>
      <c r="D1082" s="123"/>
      <c r="E1082" s="125"/>
      <c r="F1082" s="123"/>
      <c r="G1082" s="123"/>
    </row>
    <row r="1083" spans="1:7">
      <c r="A1083" s="46"/>
      <c r="B1083" s="123"/>
      <c r="C1083" s="124"/>
      <c r="D1083" s="123"/>
      <c r="E1083" s="125"/>
      <c r="F1083" s="123"/>
      <c r="G1083" s="123"/>
    </row>
    <row r="1084" spans="1:7">
      <c r="A1084" s="46"/>
      <c r="B1084" s="123"/>
      <c r="C1084" s="124"/>
      <c r="D1084" s="123"/>
      <c r="E1084" s="125"/>
      <c r="F1084" s="123"/>
      <c r="G1084" s="123"/>
    </row>
    <row r="1085" spans="1:7">
      <c r="A1085" s="46"/>
      <c r="B1085" s="123"/>
      <c r="C1085" s="124"/>
      <c r="D1085" s="123"/>
      <c r="E1085" s="125"/>
      <c r="F1085" s="123"/>
      <c r="G1085" s="123"/>
    </row>
    <row r="1086" spans="1:7">
      <c r="A1086" s="46"/>
      <c r="B1086" s="123"/>
      <c r="C1086" s="124"/>
      <c r="D1086" s="123"/>
      <c r="E1086" s="125"/>
      <c r="F1086" s="123"/>
      <c r="G1086" s="123"/>
    </row>
    <row r="1087" spans="1:7">
      <c r="A1087" s="46"/>
      <c r="B1087" s="123"/>
      <c r="C1087" s="124"/>
      <c r="D1087" s="123"/>
      <c r="E1087" s="125"/>
      <c r="F1087" s="123"/>
      <c r="G1087" s="123"/>
    </row>
    <row r="1088" spans="1:7">
      <c r="A1088" s="46"/>
      <c r="B1088" s="123"/>
      <c r="C1088" s="124"/>
      <c r="D1088" s="123"/>
      <c r="E1088" s="125"/>
      <c r="F1088" s="123"/>
      <c r="G1088" s="123"/>
    </row>
    <row r="1089" spans="1:7">
      <c r="A1089" s="46"/>
      <c r="B1089" s="123"/>
      <c r="C1089" s="124"/>
      <c r="D1089" s="123"/>
      <c r="E1089" s="125"/>
      <c r="F1089" s="123"/>
      <c r="G1089" s="123"/>
    </row>
    <row r="1090" spans="1:7">
      <c r="A1090" s="46"/>
      <c r="B1090" s="123"/>
      <c r="C1090" s="124"/>
      <c r="D1090" s="123"/>
      <c r="E1090" s="125"/>
      <c r="F1090" s="123"/>
      <c r="G1090" s="123"/>
    </row>
    <row r="1091" spans="1:7">
      <c r="A1091" s="46"/>
      <c r="B1091" s="123"/>
      <c r="C1091" s="124"/>
      <c r="D1091" s="123"/>
      <c r="E1091" s="125"/>
      <c r="F1091" s="123"/>
      <c r="G1091" s="123"/>
    </row>
    <row r="1092" spans="1:7">
      <c r="A1092" s="46"/>
      <c r="B1092" s="123"/>
      <c r="C1092" s="124"/>
      <c r="D1092" s="123"/>
      <c r="E1092" s="125"/>
      <c r="F1092" s="123"/>
      <c r="G1092" s="123"/>
    </row>
    <row r="1093" spans="1:7">
      <c r="A1093" s="46"/>
      <c r="B1093" s="123"/>
      <c r="C1093" s="124"/>
      <c r="D1093" s="123"/>
      <c r="E1093" s="125"/>
      <c r="F1093" s="123"/>
      <c r="G1093" s="123"/>
    </row>
    <row r="1094" spans="1:7">
      <c r="A1094" s="46"/>
      <c r="B1094" s="123"/>
      <c r="C1094" s="124"/>
      <c r="D1094" s="123"/>
      <c r="E1094" s="125"/>
      <c r="F1094" s="123"/>
      <c r="G1094" s="123"/>
    </row>
    <row r="1095" spans="1:7">
      <c r="A1095" s="46"/>
      <c r="B1095" s="123"/>
      <c r="C1095" s="124"/>
      <c r="D1095" s="123"/>
      <c r="E1095" s="125"/>
      <c r="F1095" s="123"/>
      <c r="G1095" s="123"/>
    </row>
    <row r="1096" spans="1:7">
      <c r="A1096" s="46"/>
      <c r="B1096" s="123"/>
      <c r="C1096" s="124"/>
      <c r="D1096" s="123"/>
      <c r="E1096" s="125"/>
      <c r="F1096" s="123"/>
      <c r="G1096" s="123"/>
    </row>
    <row r="1097" spans="1:7">
      <c r="A1097" s="46"/>
      <c r="B1097" s="123"/>
      <c r="C1097" s="124"/>
      <c r="D1097" s="123"/>
      <c r="E1097" s="125"/>
      <c r="F1097" s="123"/>
      <c r="G1097" s="123"/>
    </row>
    <row r="1098" spans="1:7">
      <c r="A1098" s="46"/>
      <c r="B1098" s="123"/>
      <c r="C1098" s="124"/>
      <c r="D1098" s="123"/>
      <c r="E1098" s="125"/>
      <c r="F1098" s="123"/>
      <c r="G1098" s="123"/>
    </row>
    <row r="1099" spans="1:7">
      <c r="A1099" s="46"/>
      <c r="B1099" s="123"/>
      <c r="C1099" s="124"/>
      <c r="D1099" s="123"/>
      <c r="E1099" s="125"/>
      <c r="F1099" s="123"/>
      <c r="G1099" s="123"/>
    </row>
    <row r="1100" spans="1:7">
      <c r="A1100" s="46"/>
      <c r="B1100" s="123"/>
      <c r="C1100" s="124"/>
      <c r="D1100" s="123"/>
      <c r="E1100" s="125"/>
      <c r="F1100" s="123"/>
      <c r="G1100" s="123"/>
    </row>
    <row r="1101" spans="1:7">
      <c r="A1101" s="46"/>
      <c r="B1101" s="123"/>
      <c r="C1101" s="124"/>
      <c r="D1101" s="123"/>
      <c r="E1101" s="125"/>
      <c r="F1101" s="123"/>
      <c r="G1101" s="123"/>
    </row>
    <row r="1102" spans="1:7">
      <c r="A1102" s="46"/>
      <c r="B1102" s="123"/>
      <c r="C1102" s="124"/>
      <c r="D1102" s="123"/>
      <c r="E1102" s="125"/>
      <c r="F1102" s="123"/>
      <c r="G1102" s="123"/>
    </row>
    <row r="1103" spans="1:7">
      <c r="A1103" s="46"/>
      <c r="B1103" s="123"/>
      <c r="C1103" s="124"/>
      <c r="D1103" s="123"/>
      <c r="E1103" s="125"/>
      <c r="F1103" s="123"/>
      <c r="G1103" s="123"/>
    </row>
    <row r="1104" spans="1:7">
      <c r="A1104" s="46"/>
      <c r="B1104" s="123"/>
      <c r="C1104" s="124"/>
      <c r="D1104" s="123"/>
      <c r="E1104" s="125"/>
      <c r="F1104" s="123"/>
      <c r="G1104" s="123"/>
    </row>
    <row r="1105" spans="1:7">
      <c r="A1105" s="46"/>
      <c r="B1105" s="123"/>
      <c r="C1105" s="124"/>
      <c r="D1105" s="123"/>
      <c r="E1105" s="125"/>
      <c r="F1105" s="123"/>
      <c r="G1105" s="123"/>
    </row>
    <row r="1106" spans="1:7">
      <c r="A1106" s="46"/>
      <c r="B1106" s="123"/>
      <c r="C1106" s="124"/>
      <c r="D1106" s="123"/>
      <c r="E1106" s="125"/>
      <c r="F1106" s="123"/>
      <c r="G1106" s="123"/>
    </row>
    <row r="1107" spans="1:7">
      <c r="A1107" s="46"/>
      <c r="B1107" s="123"/>
      <c r="C1107" s="124"/>
      <c r="D1107" s="123"/>
      <c r="E1107" s="125"/>
      <c r="F1107" s="123"/>
      <c r="G1107" s="123"/>
    </row>
    <row r="1108" spans="1:7">
      <c r="A1108" s="46"/>
      <c r="B1108" s="123"/>
      <c r="C1108" s="124"/>
      <c r="D1108" s="123"/>
      <c r="E1108" s="125"/>
      <c r="F1108" s="123"/>
      <c r="G1108" s="123"/>
    </row>
    <row r="1109" spans="1:7">
      <c r="A1109" s="46"/>
      <c r="B1109" s="123"/>
      <c r="C1109" s="124"/>
      <c r="D1109" s="123"/>
      <c r="E1109" s="125"/>
      <c r="F1109" s="123"/>
      <c r="G1109" s="123"/>
    </row>
    <row r="1110" spans="1:7">
      <c r="A1110" s="46"/>
      <c r="B1110" s="123"/>
      <c r="C1110" s="124"/>
      <c r="D1110" s="123"/>
      <c r="E1110" s="125"/>
      <c r="F1110" s="123"/>
      <c r="G1110" s="123"/>
    </row>
    <row r="1111" spans="1:7">
      <c r="A1111" s="46"/>
      <c r="B1111" s="123"/>
      <c r="C1111" s="124"/>
      <c r="D1111" s="123"/>
      <c r="E1111" s="125"/>
      <c r="F1111" s="123"/>
      <c r="G1111" s="123"/>
    </row>
    <row r="1112" spans="1:7">
      <c r="A1112" s="46"/>
      <c r="B1112" s="123"/>
      <c r="C1112" s="124"/>
      <c r="D1112" s="123"/>
      <c r="E1112" s="125"/>
      <c r="F1112" s="123"/>
      <c r="G1112" s="123"/>
    </row>
    <row r="1113" spans="1:7">
      <c r="A1113" s="46"/>
      <c r="B1113" s="123"/>
      <c r="C1113" s="124"/>
      <c r="D1113" s="123"/>
      <c r="E1113" s="125"/>
      <c r="F1113" s="123"/>
      <c r="G1113" s="123"/>
    </row>
    <row r="1114" spans="1:7">
      <c r="A1114" s="46"/>
      <c r="B1114" s="123"/>
      <c r="C1114" s="124"/>
      <c r="D1114" s="123"/>
      <c r="E1114" s="125"/>
      <c r="F1114" s="123"/>
      <c r="G1114" s="123"/>
    </row>
    <row r="1115" spans="1:7">
      <c r="A1115" s="46"/>
      <c r="B1115" s="123"/>
      <c r="C1115" s="124"/>
      <c r="D1115" s="123"/>
      <c r="E1115" s="125"/>
      <c r="F1115" s="123"/>
      <c r="G1115" s="123"/>
    </row>
    <row r="1116" spans="1:7">
      <c r="A1116" s="46"/>
      <c r="B1116" s="123"/>
      <c r="C1116" s="124"/>
      <c r="D1116" s="123"/>
      <c r="E1116" s="125"/>
      <c r="F1116" s="123"/>
      <c r="G1116" s="123"/>
    </row>
    <row r="1117" spans="1:7">
      <c r="A1117" s="46"/>
      <c r="B1117" s="123"/>
      <c r="C1117" s="124"/>
      <c r="D1117" s="123"/>
      <c r="E1117" s="125"/>
      <c r="F1117" s="123"/>
      <c r="G1117" s="123"/>
    </row>
    <row r="1118" spans="1:7">
      <c r="A1118" s="46"/>
      <c r="B1118" s="123"/>
      <c r="C1118" s="124"/>
      <c r="D1118" s="123"/>
      <c r="E1118" s="125"/>
      <c r="F1118" s="123"/>
      <c r="G1118" s="123"/>
    </row>
    <row r="1119" spans="1:7">
      <c r="A1119" s="46"/>
      <c r="B1119" s="123"/>
      <c r="C1119" s="124"/>
      <c r="D1119" s="123"/>
      <c r="E1119" s="125"/>
      <c r="F1119" s="123"/>
      <c r="G1119" s="123"/>
    </row>
    <row r="1120" spans="1:7">
      <c r="A1120" s="46"/>
      <c r="B1120" s="123"/>
      <c r="C1120" s="124"/>
      <c r="D1120" s="123"/>
      <c r="E1120" s="125"/>
      <c r="F1120" s="123"/>
      <c r="G1120" s="123"/>
    </row>
    <row r="1121" spans="1:7">
      <c r="A1121" s="46"/>
      <c r="B1121" s="123"/>
      <c r="C1121" s="124"/>
      <c r="D1121" s="123"/>
      <c r="E1121" s="125"/>
      <c r="F1121" s="123"/>
      <c r="G1121" s="123"/>
    </row>
    <row r="1122" spans="1:7">
      <c r="A1122" s="46"/>
      <c r="B1122" s="123"/>
      <c r="C1122" s="124"/>
      <c r="D1122" s="123"/>
      <c r="E1122" s="125"/>
      <c r="F1122" s="123"/>
      <c r="G1122" s="123"/>
    </row>
    <row r="1123" spans="1:7">
      <c r="A1123" s="46"/>
      <c r="B1123" s="123"/>
      <c r="C1123" s="124"/>
      <c r="D1123" s="123"/>
      <c r="E1123" s="125"/>
      <c r="F1123" s="123"/>
      <c r="G1123" s="123"/>
    </row>
    <row r="1124" spans="1:7">
      <c r="A1124" s="46"/>
      <c r="B1124" s="123"/>
      <c r="C1124" s="124"/>
      <c r="D1124" s="123"/>
      <c r="E1124" s="125"/>
      <c r="F1124" s="123"/>
      <c r="G1124" s="123"/>
    </row>
    <row r="1125" spans="1:7">
      <c r="A1125" s="46"/>
      <c r="B1125" s="123"/>
      <c r="C1125" s="124"/>
      <c r="D1125" s="123"/>
      <c r="E1125" s="125"/>
      <c r="F1125" s="123"/>
      <c r="G1125" s="123"/>
    </row>
    <row r="1126" spans="1:7">
      <c r="A1126" s="46"/>
      <c r="B1126" s="123"/>
      <c r="C1126" s="124"/>
      <c r="D1126" s="123"/>
      <c r="E1126" s="125"/>
      <c r="F1126" s="123"/>
      <c r="G1126" s="123"/>
    </row>
    <row r="1127" spans="1:7">
      <c r="A1127" s="46"/>
      <c r="B1127" s="123"/>
      <c r="C1127" s="124"/>
      <c r="D1127" s="123"/>
      <c r="E1127" s="125"/>
      <c r="F1127" s="123"/>
      <c r="G1127" s="123"/>
    </row>
    <row r="1128" spans="1:7">
      <c r="A1128" s="46"/>
      <c r="B1128" s="123"/>
      <c r="C1128" s="124"/>
      <c r="D1128" s="123"/>
      <c r="E1128" s="125"/>
      <c r="F1128" s="123"/>
      <c r="G1128" s="123"/>
    </row>
    <row r="1129" spans="1:7">
      <c r="A1129" s="46"/>
      <c r="B1129" s="123"/>
      <c r="C1129" s="124"/>
      <c r="D1129" s="123"/>
      <c r="E1129" s="125"/>
      <c r="F1129" s="123"/>
      <c r="G1129" s="123"/>
    </row>
    <row r="1130" spans="1:7">
      <c r="A1130" s="46"/>
      <c r="B1130" s="123"/>
      <c r="C1130" s="124"/>
      <c r="D1130" s="123"/>
      <c r="E1130" s="125"/>
      <c r="F1130" s="123"/>
      <c r="G1130" s="123"/>
    </row>
    <row r="1131" spans="1:7">
      <c r="A1131" s="46"/>
      <c r="B1131" s="123"/>
      <c r="C1131" s="124"/>
      <c r="D1131" s="123"/>
      <c r="E1131" s="125"/>
      <c r="F1131" s="123"/>
      <c r="G1131" s="123"/>
    </row>
    <row r="1132" spans="1:7">
      <c r="A1132" s="46"/>
      <c r="B1132" s="123"/>
      <c r="C1132" s="124"/>
      <c r="D1132" s="123"/>
      <c r="E1132" s="125"/>
      <c r="F1132" s="123"/>
      <c r="G1132" s="123"/>
    </row>
    <row r="1133" spans="1:7">
      <c r="A1133" s="46"/>
      <c r="B1133" s="123"/>
      <c r="C1133" s="124"/>
      <c r="D1133" s="123"/>
      <c r="E1133" s="125"/>
      <c r="F1133" s="123"/>
      <c r="G1133" s="123"/>
    </row>
    <row r="1134" spans="1:7">
      <c r="A1134" s="46"/>
      <c r="B1134" s="123"/>
      <c r="C1134" s="124"/>
      <c r="D1134" s="123"/>
      <c r="E1134" s="125"/>
      <c r="F1134" s="123"/>
      <c r="G1134" s="123"/>
    </row>
    <row r="1135" spans="1:7">
      <c r="A1135" s="46"/>
      <c r="B1135" s="123"/>
      <c r="C1135" s="124"/>
      <c r="D1135" s="123"/>
      <c r="E1135" s="125"/>
      <c r="F1135" s="123"/>
      <c r="G1135" s="123"/>
    </row>
    <row r="1136" spans="1:7">
      <c r="A1136" s="46"/>
      <c r="B1136" s="123"/>
      <c r="C1136" s="124"/>
      <c r="D1136" s="123"/>
      <c r="E1136" s="125"/>
      <c r="F1136" s="123"/>
      <c r="G1136" s="123"/>
    </row>
    <row r="1137" spans="1:7">
      <c r="A1137" s="46"/>
      <c r="B1137" s="123"/>
      <c r="C1137" s="124"/>
      <c r="D1137" s="123"/>
      <c r="E1137" s="125"/>
      <c r="F1137" s="123"/>
      <c r="G1137" s="123"/>
    </row>
    <row r="1138" spans="1:7">
      <c r="A1138" s="46"/>
      <c r="B1138" s="123"/>
      <c r="C1138" s="124"/>
      <c r="D1138" s="123"/>
      <c r="E1138" s="125"/>
      <c r="F1138" s="123"/>
      <c r="G1138" s="123"/>
    </row>
    <row r="1139" spans="1:7">
      <c r="A1139" s="46"/>
      <c r="B1139" s="123"/>
      <c r="C1139" s="124"/>
      <c r="D1139" s="123"/>
      <c r="E1139" s="125"/>
      <c r="F1139" s="123"/>
      <c r="G1139" s="123"/>
    </row>
    <row r="1140" spans="1:7">
      <c r="A1140" s="46"/>
      <c r="B1140" s="123"/>
      <c r="C1140" s="124"/>
      <c r="D1140" s="123"/>
      <c r="E1140" s="125"/>
      <c r="F1140" s="123"/>
      <c r="G1140" s="123"/>
    </row>
    <row r="1141" spans="1:7">
      <c r="A1141" s="46"/>
      <c r="B1141" s="123"/>
      <c r="C1141" s="124"/>
      <c r="D1141" s="123"/>
      <c r="E1141" s="125"/>
      <c r="F1141" s="123"/>
      <c r="G1141" s="123"/>
    </row>
    <row r="1142" spans="1:7">
      <c r="A1142" s="46"/>
      <c r="B1142" s="123"/>
      <c r="C1142" s="124"/>
      <c r="D1142" s="123"/>
      <c r="E1142" s="125"/>
      <c r="F1142" s="123"/>
      <c r="G1142" s="123"/>
    </row>
    <row r="1143" spans="1:7">
      <c r="A1143" s="46"/>
      <c r="B1143" s="123"/>
      <c r="C1143" s="124"/>
      <c r="D1143" s="123"/>
      <c r="E1143" s="125"/>
      <c r="F1143" s="123"/>
      <c r="G1143" s="123"/>
    </row>
    <row r="1144" spans="1:7">
      <c r="A1144" s="46"/>
      <c r="B1144" s="123"/>
      <c r="C1144" s="124"/>
      <c r="D1144" s="123"/>
      <c r="E1144" s="125"/>
      <c r="F1144" s="123"/>
      <c r="G1144" s="123"/>
    </row>
    <row r="1145" spans="1:7">
      <c r="A1145" s="46"/>
      <c r="B1145" s="123"/>
      <c r="C1145" s="124"/>
      <c r="D1145" s="123"/>
      <c r="E1145" s="125"/>
      <c r="F1145" s="123"/>
      <c r="G1145" s="123"/>
    </row>
    <row r="1146" spans="1:7">
      <c r="A1146" s="46"/>
      <c r="B1146" s="123"/>
      <c r="C1146" s="124"/>
      <c r="D1146" s="123"/>
      <c r="E1146" s="125"/>
      <c r="F1146" s="123"/>
      <c r="G1146" s="123"/>
    </row>
    <row r="1147" spans="1:7">
      <c r="A1147" s="46"/>
      <c r="B1147" s="123"/>
      <c r="C1147" s="124"/>
      <c r="D1147" s="123"/>
      <c r="E1147" s="125"/>
      <c r="F1147" s="123"/>
      <c r="G1147" s="123"/>
    </row>
    <row r="1148" spans="1:7">
      <c r="A1148" s="46"/>
      <c r="B1148" s="123"/>
      <c r="C1148" s="124"/>
      <c r="D1148" s="123"/>
      <c r="E1148" s="125"/>
      <c r="F1148" s="123"/>
      <c r="G1148" s="123"/>
    </row>
    <row r="1149" spans="1:7">
      <c r="A1149" s="46"/>
      <c r="B1149" s="123"/>
      <c r="C1149" s="124"/>
      <c r="D1149" s="123"/>
      <c r="E1149" s="125"/>
      <c r="F1149" s="123"/>
      <c r="G1149" s="123"/>
    </row>
    <row r="1150" spans="1:7">
      <c r="A1150" s="46"/>
      <c r="B1150" s="123"/>
      <c r="C1150" s="124"/>
      <c r="D1150" s="123"/>
      <c r="E1150" s="125"/>
      <c r="F1150" s="123"/>
      <c r="G1150" s="123"/>
    </row>
    <row r="1151" spans="1:7">
      <c r="A1151" s="46"/>
      <c r="B1151" s="123"/>
      <c r="C1151" s="124"/>
      <c r="D1151" s="123"/>
      <c r="E1151" s="125"/>
      <c r="F1151" s="123"/>
      <c r="G1151" s="123"/>
    </row>
    <row r="1152" spans="1:7">
      <c r="A1152" s="46"/>
      <c r="B1152" s="123"/>
      <c r="C1152" s="124"/>
      <c r="D1152" s="123"/>
      <c r="E1152" s="125"/>
      <c r="F1152" s="123"/>
      <c r="G1152" s="123"/>
    </row>
    <row r="1153" spans="1:7">
      <c r="A1153" s="46"/>
      <c r="B1153" s="123"/>
      <c r="C1153" s="124"/>
      <c r="D1153" s="123"/>
      <c r="E1153" s="125"/>
      <c r="F1153" s="123"/>
      <c r="G1153" s="123"/>
    </row>
    <row r="1154" spans="1:7">
      <c r="A1154" s="46"/>
      <c r="B1154" s="123"/>
      <c r="C1154" s="124"/>
      <c r="D1154" s="123"/>
      <c r="E1154" s="125"/>
      <c r="F1154" s="123"/>
      <c r="G1154" s="123"/>
    </row>
    <row r="1155" spans="1:7">
      <c r="A1155" s="46"/>
      <c r="B1155" s="123"/>
      <c r="C1155" s="124"/>
      <c r="D1155" s="123"/>
      <c r="E1155" s="125"/>
      <c r="F1155" s="123"/>
      <c r="G1155" s="123"/>
    </row>
    <row r="1156" spans="1:7">
      <c r="A1156" s="46"/>
      <c r="B1156" s="123"/>
      <c r="C1156" s="124"/>
      <c r="D1156" s="123"/>
      <c r="E1156" s="125"/>
      <c r="F1156" s="123"/>
      <c r="G1156" s="123"/>
    </row>
    <row r="1157" spans="1:7">
      <c r="A1157" s="46"/>
      <c r="B1157" s="123"/>
      <c r="C1157" s="124"/>
      <c r="D1157" s="123"/>
      <c r="E1157" s="125"/>
      <c r="F1157" s="123"/>
      <c r="G1157" s="123"/>
    </row>
    <row r="1158" spans="1:7">
      <c r="A1158" s="46"/>
      <c r="B1158" s="123"/>
      <c r="C1158" s="124"/>
      <c r="D1158" s="123"/>
      <c r="E1158" s="125"/>
      <c r="F1158" s="123"/>
      <c r="G1158" s="123"/>
    </row>
    <row r="1159" spans="1:7">
      <c r="A1159" s="46"/>
      <c r="B1159" s="123"/>
      <c r="C1159" s="124"/>
      <c r="D1159" s="123"/>
      <c r="E1159" s="125"/>
      <c r="F1159" s="123"/>
      <c r="G1159" s="123"/>
    </row>
    <row r="1160" spans="1:7">
      <c r="A1160" s="46"/>
      <c r="B1160" s="123"/>
      <c r="C1160" s="124"/>
      <c r="D1160" s="123"/>
      <c r="E1160" s="125"/>
      <c r="F1160" s="123"/>
      <c r="G1160" s="123"/>
    </row>
    <row r="1161" spans="1:7">
      <c r="A1161" s="46"/>
      <c r="B1161" s="123"/>
      <c r="C1161" s="124"/>
      <c r="D1161" s="123"/>
      <c r="E1161" s="125"/>
      <c r="F1161" s="123"/>
      <c r="G1161" s="123"/>
    </row>
    <row r="1162" spans="1:7">
      <c r="A1162" s="46"/>
      <c r="B1162" s="123"/>
      <c r="C1162" s="124"/>
      <c r="D1162" s="123"/>
      <c r="E1162" s="125"/>
      <c r="F1162" s="123"/>
      <c r="G1162" s="123"/>
    </row>
    <row r="1163" spans="1:7">
      <c r="A1163" s="46"/>
      <c r="B1163" s="123"/>
      <c r="C1163" s="124"/>
      <c r="D1163" s="123"/>
      <c r="E1163" s="125"/>
      <c r="F1163" s="123"/>
      <c r="G1163" s="123"/>
    </row>
    <row r="1164" spans="1:7">
      <c r="A1164" s="46"/>
      <c r="B1164" s="123"/>
      <c r="C1164" s="124"/>
      <c r="D1164" s="123"/>
      <c r="E1164" s="125"/>
      <c r="F1164" s="123"/>
      <c r="G1164" s="123"/>
    </row>
    <row r="1165" spans="1:7">
      <c r="A1165" s="46"/>
      <c r="B1165" s="123"/>
      <c r="C1165" s="124"/>
      <c r="D1165" s="123"/>
      <c r="E1165" s="125"/>
      <c r="F1165" s="123"/>
      <c r="G1165" s="123"/>
    </row>
    <row r="1166" spans="1:7">
      <c r="A1166" s="46"/>
      <c r="B1166" s="123"/>
      <c r="C1166" s="124"/>
      <c r="D1166" s="123"/>
      <c r="E1166" s="125"/>
      <c r="F1166" s="123"/>
      <c r="G1166" s="123"/>
    </row>
    <row r="1167" spans="1:7">
      <c r="A1167" s="46"/>
      <c r="B1167" s="123"/>
      <c r="C1167" s="124"/>
      <c r="D1167" s="123"/>
      <c r="E1167" s="125"/>
      <c r="F1167" s="123"/>
      <c r="G1167" s="123"/>
    </row>
    <row r="1168" spans="1:7">
      <c r="A1168" s="46"/>
      <c r="B1168" s="123"/>
      <c r="C1168" s="124"/>
      <c r="D1168" s="123"/>
      <c r="E1168" s="125"/>
      <c r="F1168" s="123"/>
      <c r="G1168" s="123"/>
    </row>
    <row r="1169" spans="1:7">
      <c r="A1169" s="46"/>
      <c r="B1169" s="123"/>
      <c r="C1169" s="124"/>
      <c r="D1169" s="123"/>
      <c r="E1169" s="125"/>
      <c r="F1169" s="123"/>
      <c r="G1169" s="123"/>
    </row>
    <row r="1170" spans="1:7">
      <c r="A1170" s="46"/>
      <c r="B1170" s="123"/>
      <c r="C1170" s="124"/>
      <c r="D1170" s="123"/>
      <c r="E1170" s="125"/>
      <c r="F1170" s="123"/>
      <c r="G1170" s="123"/>
    </row>
    <row r="1171" spans="1:7">
      <c r="A1171" s="46"/>
      <c r="B1171" s="123"/>
      <c r="C1171" s="124"/>
      <c r="D1171" s="123"/>
      <c r="E1171" s="125"/>
      <c r="F1171" s="123"/>
      <c r="G1171" s="123"/>
    </row>
    <row r="1172" spans="1:7">
      <c r="A1172" s="46"/>
      <c r="B1172" s="123"/>
      <c r="C1172" s="124"/>
      <c r="D1172" s="123"/>
      <c r="E1172" s="125"/>
      <c r="F1172" s="123"/>
      <c r="G1172" s="123"/>
    </row>
    <row r="1173" spans="1:7">
      <c r="A1173" s="46"/>
      <c r="B1173" s="123"/>
      <c r="C1173" s="124"/>
      <c r="D1173" s="123"/>
      <c r="E1173" s="125"/>
      <c r="F1173" s="123"/>
      <c r="G1173" s="123"/>
    </row>
    <row r="1174" spans="1:7">
      <c r="A1174" s="46"/>
      <c r="B1174" s="123"/>
      <c r="C1174" s="124"/>
      <c r="D1174" s="123"/>
      <c r="E1174" s="125"/>
      <c r="F1174" s="123"/>
      <c r="G1174" s="123"/>
    </row>
    <row r="1175" spans="1:7">
      <c r="A1175" s="46"/>
      <c r="B1175" s="123"/>
      <c r="C1175" s="124"/>
      <c r="D1175" s="123"/>
      <c r="E1175" s="125"/>
      <c r="F1175" s="123"/>
      <c r="G1175" s="123"/>
    </row>
    <row r="1176" spans="1:7">
      <c r="A1176" s="46"/>
      <c r="B1176" s="123"/>
      <c r="C1176" s="124"/>
      <c r="D1176" s="123"/>
      <c r="E1176" s="125"/>
      <c r="F1176" s="123"/>
      <c r="G1176" s="123"/>
    </row>
    <row r="1177" spans="1:7">
      <c r="A1177" s="46"/>
      <c r="B1177" s="123"/>
      <c r="C1177" s="124"/>
      <c r="D1177" s="123"/>
      <c r="E1177" s="125"/>
      <c r="F1177" s="123"/>
      <c r="G1177" s="123"/>
    </row>
    <row r="1178" spans="1:7">
      <c r="A1178" s="46"/>
      <c r="B1178" s="123"/>
      <c r="C1178" s="124"/>
      <c r="D1178" s="123"/>
      <c r="E1178" s="125"/>
      <c r="F1178" s="123"/>
      <c r="G1178" s="123"/>
    </row>
    <row r="1179" spans="1:7">
      <c r="A1179" s="46"/>
      <c r="B1179" s="123"/>
      <c r="C1179" s="124"/>
      <c r="D1179" s="123"/>
      <c r="E1179" s="125"/>
      <c r="F1179" s="123"/>
      <c r="G1179" s="123"/>
    </row>
    <row r="1180" spans="1:7">
      <c r="A1180" s="46"/>
      <c r="B1180" s="123"/>
      <c r="C1180" s="124"/>
      <c r="D1180" s="123"/>
      <c r="E1180" s="125"/>
      <c r="F1180" s="123"/>
      <c r="G1180" s="123"/>
    </row>
    <row r="1181" spans="1:7">
      <c r="A1181" s="46"/>
      <c r="B1181" s="123"/>
      <c r="C1181" s="124"/>
      <c r="D1181" s="123"/>
      <c r="E1181" s="125"/>
      <c r="F1181" s="123"/>
      <c r="G1181" s="123"/>
    </row>
    <row r="1182" spans="1:7">
      <c r="A1182" s="46"/>
      <c r="B1182" s="123"/>
      <c r="C1182" s="124"/>
      <c r="D1182" s="123"/>
      <c r="E1182" s="125"/>
      <c r="F1182" s="123"/>
      <c r="G1182" s="123"/>
    </row>
    <row r="1183" spans="1:7">
      <c r="A1183" s="46"/>
      <c r="B1183" s="123"/>
      <c r="C1183" s="124"/>
      <c r="D1183" s="123"/>
      <c r="E1183" s="125"/>
      <c r="F1183" s="123"/>
      <c r="G1183" s="123"/>
    </row>
    <row r="1184" spans="1:7">
      <c r="A1184" s="46"/>
      <c r="B1184" s="123"/>
      <c r="C1184" s="124"/>
      <c r="D1184" s="123"/>
      <c r="E1184" s="125"/>
      <c r="F1184" s="123"/>
      <c r="G1184" s="123"/>
    </row>
    <row r="1185" spans="1:7">
      <c r="A1185" s="46"/>
      <c r="B1185" s="123"/>
      <c r="C1185" s="124"/>
      <c r="D1185" s="123"/>
      <c r="E1185" s="125"/>
      <c r="F1185" s="123"/>
      <c r="G1185" s="123"/>
    </row>
    <row r="1186" spans="1:7">
      <c r="A1186" s="46"/>
      <c r="B1186" s="123"/>
      <c r="C1186" s="124"/>
      <c r="D1186" s="123"/>
      <c r="E1186" s="125"/>
      <c r="F1186" s="123"/>
      <c r="G1186" s="123"/>
    </row>
    <row r="1187" spans="1:7">
      <c r="A1187" s="46"/>
      <c r="B1187" s="123"/>
      <c r="C1187" s="124"/>
      <c r="D1187" s="123"/>
      <c r="E1187" s="125"/>
      <c r="F1187" s="123"/>
      <c r="G1187" s="123"/>
    </row>
    <row r="1188" spans="1:7">
      <c r="A1188" s="46"/>
      <c r="B1188" s="123"/>
      <c r="C1188" s="124"/>
      <c r="D1188" s="123"/>
      <c r="E1188" s="125"/>
      <c r="F1188" s="123"/>
      <c r="G1188" s="123"/>
    </row>
    <row r="1189" spans="1:7">
      <c r="A1189" s="46"/>
      <c r="B1189" s="123"/>
      <c r="C1189" s="124"/>
      <c r="D1189" s="123"/>
      <c r="E1189" s="125"/>
      <c r="F1189" s="123"/>
      <c r="G1189" s="123"/>
    </row>
    <row r="1190" spans="1:7">
      <c r="A1190" s="46"/>
      <c r="B1190" s="123"/>
      <c r="C1190" s="124"/>
      <c r="D1190" s="123"/>
      <c r="E1190" s="125"/>
      <c r="F1190" s="123"/>
      <c r="G1190" s="123"/>
    </row>
    <row r="1191" spans="1:7">
      <c r="A1191" s="46"/>
      <c r="B1191" s="123"/>
      <c r="C1191" s="124"/>
      <c r="D1191" s="123"/>
      <c r="E1191" s="125"/>
      <c r="F1191" s="123"/>
      <c r="G1191" s="123"/>
    </row>
    <row r="1192" spans="1:7">
      <c r="A1192" s="46"/>
      <c r="B1192" s="123"/>
      <c r="C1192" s="124"/>
      <c r="D1192" s="123"/>
      <c r="E1192" s="125"/>
      <c r="F1192" s="123"/>
      <c r="G1192" s="123"/>
    </row>
    <row r="1193" spans="1:7">
      <c r="A1193" s="46"/>
      <c r="B1193" s="123"/>
      <c r="C1193" s="124"/>
      <c r="D1193" s="123"/>
      <c r="E1193" s="125"/>
      <c r="F1193" s="123"/>
      <c r="G1193" s="123"/>
    </row>
    <row r="1194" spans="1:7">
      <c r="A1194" s="46"/>
      <c r="B1194" s="123"/>
      <c r="C1194" s="124"/>
      <c r="D1194" s="123"/>
      <c r="E1194" s="125"/>
      <c r="F1194" s="123"/>
      <c r="G1194" s="123"/>
    </row>
    <row r="1195" spans="1:7">
      <c r="A1195" s="46"/>
      <c r="B1195" s="123"/>
      <c r="C1195" s="124"/>
      <c r="D1195" s="123"/>
      <c r="E1195" s="125"/>
      <c r="F1195" s="123"/>
      <c r="G1195" s="123"/>
    </row>
    <row r="1196" spans="1:7">
      <c r="A1196" s="46"/>
      <c r="B1196" s="123"/>
      <c r="C1196" s="124"/>
      <c r="D1196" s="123"/>
      <c r="E1196" s="125"/>
      <c r="F1196" s="123"/>
      <c r="G1196" s="123"/>
    </row>
    <row r="1197" spans="1:7">
      <c r="A1197" s="46"/>
      <c r="B1197" s="123"/>
      <c r="C1197" s="124"/>
      <c r="D1197" s="123"/>
      <c r="E1197" s="125"/>
      <c r="F1197" s="123"/>
      <c r="G1197" s="123"/>
    </row>
    <row r="1198" spans="1:7">
      <c r="A1198" s="46"/>
      <c r="B1198" s="123"/>
      <c r="C1198" s="124"/>
      <c r="D1198" s="123"/>
      <c r="E1198" s="125"/>
      <c r="F1198" s="123"/>
      <c r="G1198" s="123"/>
    </row>
    <row r="1199" spans="1:7">
      <c r="A1199" s="46"/>
      <c r="B1199" s="123"/>
      <c r="C1199" s="124"/>
      <c r="D1199" s="123"/>
      <c r="E1199" s="125"/>
      <c r="F1199" s="123"/>
      <c r="G1199" s="123"/>
    </row>
    <row r="1200" spans="1:7">
      <c r="A1200" s="46"/>
      <c r="B1200" s="123"/>
      <c r="C1200" s="124"/>
      <c r="D1200" s="123"/>
      <c r="E1200" s="125"/>
      <c r="F1200" s="123"/>
      <c r="G1200" s="123"/>
    </row>
    <row r="1201" spans="1:7">
      <c r="A1201" s="46"/>
      <c r="B1201" s="123"/>
      <c r="C1201" s="124"/>
      <c r="D1201" s="123"/>
      <c r="E1201" s="125"/>
      <c r="F1201" s="123"/>
      <c r="G1201" s="123"/>
    </row>
    <row r="1202" spans="1:7">
      <c r="A1202" s="46"/>
      <c r="B1202" s="123"/>
      <c r="C1202" s="124"/>
      <c r="D1202" s="123"/>
      <c r="E1202" s="125"/>
      <c r="F1202" s="123"/>
      <c r="G1202" s="123"/>
    </row>
    <row r="1203" spans="1:7">
      <c r="A1203" s="46"/>
      <c r="B1203" s="123"/>
      <c r="C1203" s="124"/>
      <c r="D1203" s="123"/>
      <c r="E1203" s="125"/>
      <c r="F1203" s="123"/>
      <c r="G1203" s="123"/>
    </row>
    <row r="1204" spans="1:7">
      <c r="A1204" s="46"/>
      <c r="B1204" s="123"/>
      <c r="C1204" s="124"/>
      <c r="D1204" s="123"/>
      <c r="E1204" s="125"/>
      <c r="F1204" s="123"/>
      <c r="G1204" s="123"/>
    </row>
    <row r="1205" spans="1:7">
      <c r="A1205" s="46"/>
      <c r="B1205" s="123"/>
      <c r="C1205" s="124"/>
      <c r="D1205" s="123"/>
      <c r="E1205" s="125"/>
      <c r="F1205" s="123"/>
      <c r="G1205" s="123"/>
    </row>
    <row r="1206" spans="1:7">
      <c r="A1206" s="46"/>
      <c r="B1206" s="123"/>
      <c r="C1206" s="124"/>
      <c r="D1206" s="123"/>
      <c r="E1206" s="125"/>
      <c r="F1206" s="123"/>
      <c r="G1206" s="123"/>
    </row>
    <row r="1207" spans="1:7">
      <c r="A1207" s="46"/>
      <c r="B1207" s="123"/>
      <c r="C1207" s="124"/>
      <c r="D1207" s="123"/>
      <c r="E1207" s="125"/>
      <c r="F1207" s="123"/>
      <c r="G1207" s="123"/>
    </row>
    <row r="1208" spans="1:7">
      <c r="A1208" s="46"/>
      <c r="B1208" s="123"/>
      <c r="C1208" s="124"/>
      <c r="D1208" s="123"/>
      <c r="E1208" s="125"/>
      <c r="F1208" s="123"/>
      <c r="G1208" s="123"/>
    </row>
    <row r="1209" spans="1:7">
      <c r="A1209" s="46"/>
      <c r="B1209" s="123"/>
      <c r="C1209" s="124"/>
      <c r="D1209" s="123"/>
      <c r="E1209" s="125"/>
      <c r="F1209" s="123"/>
      <c r="G1209" s="123"/>
    </row>
  </sheetData>
  <mergeCells count="5"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N57"/>
  <sheetViews>
    <sheetView showGridLines="0" showRowColHeaders="0" topLeftCell="A3" zoomScaleNormal="100" workbookViewId="0">
      <pane ySplit="5" topLeftCell="A26" activePane="bottomLeft" state="frozen"/>
      <selection activeCell="L32" sqref="L32"/>
      <selection pane="bottomLeft" activeCell="G66" sqref="G66"/>
    </sheetView>
  </sheetViews>
  <sheetFormatPr baseColWidth="10" defaultColWidth="11.5703125" defaultRowHeight="12.75"/>
  <cols>
    <col min="1" max="1" width="2.7109375" style="2" customWidth="1"/>
    <col min="2" max="2" width="18.140625" style="142" customWidth="1"/>
    <col min="3" max="3" width="13.140625" style="142" customWidth="1"/>
    <col min="4" max="4" width="8.85546875" style="142" customWidth="1"/>
    <col min="5" max="5" width="13.85546875" style="142" customWidth="1"/>
    <col min="6" max="6" width="10.85546875" style="142" customWidth="1"/>
    <col min="7" max="7" width="13.140625" style="143" customWidth="1"/>
    <col min="8" max="8" width="10.140625" style="142" customWidth="1"/>
    <col min="9" max="9" width="12.5703125" style="142" customWidth="1"/>
    <col min="10" max="10" width="8.5703125" style="142" customWidth="1"/>
    <col min="11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4" hidden="1"/>
    <row r="2" spans="1:14" ht="15" hidden="1" customHeight="1"/>
    <row r="3" spans="1:14" ht="26.25" customHeight="1">
      <c r="B3" s="1075" t="s">
        <v>226</v>
      </c>
      <c r="C3" s="1076"/>
      <c r="D3" s="1076"/>
      <c r="E3" s="1076"/>
      <c r="F3" s="1076"/>
      <c r="G3" s="1076"/>
      <c r="H3" s="1076"/>
      <c r="I3" s="1076"/>
      <c r="J3" s="1077"/>
    </row>
    <row r="4" spans="1:14" ht="2.1" customHeight="1">
      <c r="B4" s="144"/>
      <c r="C4" s="145"/>
      <c r="D4" s="145"/>
      <c r="E4" s="145"/>
      <c r="F4" s="145"/>
      <c r="G4" s="144"/>
      <c r="H4" s="145"/>
      <c r="I4" s="145"/>
    </row>
    <row r="5" spans="1:14" ht="2.85" customHeight="1">
      <c r="B5" s="146"/>
    </row>
    <row r="6" spans="1:14" ht="20.85" customHeight="1">
      <c r="B6" s="1078" t="s">
        <v>635</v>
      </c>
      <c r="C6" s="147" t="s">
        <v>87</v>
      </c>
      <c r="D6" s="148"/>
      <c r="E6" s="147" t="s">
        <v>88</v>
      </c>
      <c r="F6" s="148"/>
      <c r="G6" s="1073" t="s">
        <v>12</v>
      </c>
      <c r="H6" s="409" t="s">
        <v>89</v>
      </c>
      <c r="I6" s="410"/>
      <c r="J6" s="149"/>
    </row>
    <row r="7" spans="1:14" s="150" customFormat="1" ht="33" customHeight="1">
      <c r="B7" s="1079"/>
      <c r="C7" s="408" t="s">
        <v>90</v>
      </c>
      <c r="D7" s="408" t="s">
        <v>91</v>
      </c>
      <c r="E7" s="408" t="s">
        <v>90</v>
      </c>
      <c r="F7" s="408" t="s">
        <v>91</v>
      </c>
      <c r="G7" s="1074"/>
      <c r="H7" s="408" t="s">
        <v>92</v>
      </c>
      <c r="I7" s="408" t="s">
        <v>93</v>
      </c>
      <c r="J7" s="408" t="s">
        <v>94</v>
      </c>
    </row>
    <row r="8" spans="1:14">
      <c r="A8" s="407"/>
      <c r="B8" s="151">
        <v>2007</v>
      </c>
      <c r="C8" s="154">
        <v>11263512.6</v>
      </c>
      <c r="D8" s="852">
        <v>0.58144211068985241</v>
      </c>
      <c r="E8" s="154">
        <v>8108171</v>
      </c>
      <c r="F8" s="852">
        <v>0.41855788931014748</v>
      </c>
      <c r="G8" s="153">
        <v>19371683.600000001</v>
      </c>
      <c r="H8" s="853">
        <v>1.703947116426562</v>
      </c>
      <c r="I8" s="853">
        <v>4.1285669414286019</v>
      </c>
      <c r="J8" s="854">
        <v>2.6784420339512707</v>
      </c>
      <c r="K8" s="407"/>
      <c r="L8" s="407"/>
      <c r="M8" s="407"/>
      <c r="N8" s="407"/>
    </row>
    <row r="9" spans="1:14">
      <c r="A9" s="407"/>
      <c r="B9" s="151">
        <v>2008</v>
      </c>
      <c r="C9" s="154">
        <v>10748123.066</v>
      </c>
      <c r="D9" s="852">
        <v>0.56812845962609582</v>
      </c>
      <c r="E9" s="154">
        <v>8170350.1840000004</v>
      </c>
      <c r="F9" s="852">
        <v>0.43187154037390413</v>
      </c>
      <c r="G9" s="153">
        <v>18918473.25</v>
      </c>
      <c r="H9" s="853">
        <v>-4.5757442842475342</v>
      </c>
      <c r="I9" s="853">
        <v>0.76687065430662926</v>
      </c>
      <c r="J9" s="854">
        <v>-2.3395506521694358</v>
      </c>
      <c r="K9" s="407"/>
      <c r="L9" s="407"/>
      <c r="M9" s="407"/>
      <c r="N9" s="407"/>
    </row>
    <row r="10" spans="1:14">
      <c r="A10" s="407"/>
      <c r="B10" s="151">
        <v>2009</v>
      </c>
      <c r="C10" s="155">
        <v>9974585.966</v>
      </c>
      <c r="D10" s="852">
        <v>0.55696110295298751</v>
      </c>
      <c r="E10" s="155">
        <v>7934359.4040000001</v>
      </c>
      <c r="F10" s="852">
        <v>0.44303889704701244</v>
      </c>
      <c r="G10" s="152">
        <v>17908945.370000001</v>
      </c>
      <c r="H10" s="950">
        <v>-7.1969505303392367</v>
      </c>
      <c r="I10" s="950">
        <v>-2.8883802368978166</v>
      </c>
      <c r="J10" s="950">
        <v>-5.3362016409014359</v>
      </c>
      <c r="K10" s="407"/>
      <c r="L10" s="407"/>
      <c r="M10" s="407"/>
      <c r="N10" s="407"/>
    </row>
    <row r="11" spans="1:14">
      <c r="A11" s="407"/>
      <c r="B11" s="151">
        <v>2010</v>
      </c>
      <c r="C11" s="155">
        <v>9726517.5399999991</v>
      </c>
      <c r="D11" s="852">
        <v>0.5505737278945918</v>
      </c>
      <c r="E11" s="155">
        <v>7939631.5099999998</v>
      </c>
      <c r="F11" s="852">
        <v>0.44942627210540836</v>
      </c>
      <c r="G11" s="152">
        <v>17666149.049999997</v>
      </c>
      <c r="H11" s="855">
        <v>-2.4870047423079313</v>
      </c>
      <c r="I11" s="855">
        <v>6.6446523677015534E-2</v>
      </c>
      <c r="J11" s="856">
        <v>-1.3557265097626612</v>
      </c>
      <c r="K11" s="407"/>
      <c r="L11" s="407"/>
      <c r="M11" s="407"/>
      <c r="N11" s="407"/>
    </row>
    <row r="12" spans="1:14">
      <c r="A12" s="407"/>
      <c r="B12" s="151">
        <v>2011</v>
      </c>
      <c r="C12" s="155">
        <v>9446634.2300000004</v>
      </c>
      <c r="D12" s="852">
        <v>0.54415116103425221</v>
      </c>
      <c r="E12" s="155">
        <v>7913678.3200000003</v>
      </c>
      <c r="F12" s="852">
        <v>0.45584883896574779</v>
      </c>
      <c r="G12" s="152">
        <v>17360312.550000001</v>
      </c>
      <c r="H12" s="855">
        <v>-2.8775284560891095</v>
      </c>
      <c r="I12" s="855">
        <v>-0.32688154314607232</v>
      </c>
      <c r="J12" s="856">
        <v>-1.7312007225479391</v>
      </c>
      <c r="K12" s="407"/>
      <c r="L12" s="407"/>
      <c r="M12" s="407"/>
      <c r="N12" s="407"/>
    </row>
    <row r="13" spans="1:14">
      <c r="A13" s="407"/>
      <c r="B13" s="151">
        <v>2012</v>
      </c>
      <c r="C13" s="155">
        <v>8964477.4839999992</v>
      </c>
      <c r="D13" s="852">
        <v>0.53561713325072768</v>
      </c>
      <c r="E13" s="155">
        <v>7772249.0460000001</v>
      </c>
      <c r="F13" s="852">
        <v>0.46438286674927232</v>
      </c>
      <c r="G13" s="152">
        <v>16736726.529999999</v>
      </c>
      <c r="H13" s="855">
        <v>-5.1040056623426722</v>
      </c>
      <c r="I13" s="855">
        <v>-1.7871496449706683</v>
      </c>
      <c r="J13" s="856">
        <v>-3.5920206978070865</v>
      </c>
      <c r="K13" s="407"/>
      <c r="L13" s="407"/>
      <c r="M13" s="407"/>
      <c r="N13" s="407"/>
    </row>
    <row r="14" spans="1:14">
      <c r="A14" s="407"/>
      <c r="B14" s="151">
        <v>2013</v>
      </c>
      <c r="C14" s="155">
        <v>8779227.0099999998</v>
      </c>
      <c r="D14" s="852">
        <v>0.53661531983333866</v>
      </c>
      <c r="E14" s="155">
        <v>7581146.4000000004</v>
      </c>
      <c r="F14" s="852">
        <v>0.46338468016666134</v>
      </c>
      <c r="G14" s="152">
        <v>16360373.41</v>
      </c>
      <c r="H14" s="857">
        <v>-2.0664949444140888</v>
      </c>
      <c r="I14" s="855">
        <v>-2.4587818129470662</v>
      </c>
      <c r="J14" s="856">
        <v>-2.2486662450115347</v>
      </c>
      <c r="K14" s="407"/>
      <c r="L14" s="407"/>
      <c r="M14" s="407"/>
      <c r="N14" s="407"/>
    </row>
    <row r="15" spans="1:14">
      <c r="A15" s="407"/>
      <c r="B15" s="151">
        <v>2014</v>
      </c>
      <c r="C15" s="155">
        <v>8948686.4299999997</v>
      </c>
      <c r="D15" s="852">
        <v>0.53615385398509974</v>
      </c>
      <c r="E15" s="155">
        <v>7741833.21</v>
      </c>
      <c r="F15" s="852">
        <v>0.46384614601490021</v>
      </c>
      <c r="G15" s="152">
        <v>16690519.640000001</v>
      </c>
      <c r="H15" s="857">
        <v>1.9302316685395908</v>
      </c>
      <c r="I15" s="855">
        <v>2.1195581976889457</v>
      </c>
      <c r="J15" s="856">
        <v>2.0179626816965168</v>
      </c>
      <c r="K15" s="407"/>
      <c r="L15" s="407"/>
      <c r="M15" s="407"/>
      <c r="N15" s="407"/>
    </row>
    <row r="16" spans="1:14">
      <c r="A16" s="407"/>
      <c r="B16" s="151">
        <v>2014.9604395604399</v>
      </c>
      <c r="C16" s="155">
        <v>9248559</v>
      </c>
      <c r="D16" s="852">
        <v>0.53703665470844231</v>
      </c>
      <c r="E16" s="155">
        <v>7972907.9500000002</v>
      </c>
      <c r="F16" s="852">
        <v>0.4629633452915578</v>
      </c>
      <c r="G16" s="152">
        <v>17221466.949999999</v>
      </c>
      <c r="H16" s="857">
        <v>3.3510233300241055</v>
      </c>
      <c r="I16" s="855">
        <v>2.9847548213971464</v>
      </c>
      <c r="J16" s="856">
        <v>3.1811310938908406</v>
      </c>
      <c r="K16" s="407"/>
      <c r="L16" s="407"/>
      <c r="M16" s="407"/>
      <c r="N16" s="407"/>
    </row>
    <row r="17" spans="1:14">
      <c r="A17" s="407"/>
      <c r="B17" s="151">
        <v>2016</v>
      </c>
      <c r="C17" s="155">
        <v>9566569.5199999996</v>
      </c>
      <c r="D17" s="852">
        <v>0.5370447642602818</v>
      </c>
      <c r="E17" s="155">
        <v>8246786.3799999999</v>
      </c>
      <c r="F17" s="852">
        <v>0.46295523573971825</v>
      </c>
      <c r="G17" s="152">
        <v>17813355.899999999</v>
      </c>
      <c r="H17" s="855">
        <v>3.4384872281184613</v>
      </c>
      <c r="I17" s="855">
        <v>3.4351134080257424</v>
      </c>
      <c r="J17" s="856">
        <v>3.4369252730819255</v>
      </c>
      <c r="K17" s="407"/>
      <c r="L17" s="407"/>
      <c r="M17" s="407"/>
      <c r="N17" s="407"/>
    </row>
    <row r="18" spans="1:14">
      <c r="A18" s="407"/>
      <c r="B18" s="151">
        <v>2017</v>
      </c>
      <c r="C18" s="951">
        <v>9897254.6349999998</v>
      </c>
      <c r="D18" s="952">
        <v>0.5370032845041961</v>
      </c>
      <c r="E18" s="951">
        <v>8533274.4149999991</v>
      </c>
      <c r="F18" s="952">
        <v>0.46299671549580396</v>
      </c>
      <c r="G18" s="152">
        <v>18430529.049999997</v>
      </c>
      <c r="H18" s="953">
        <v>3.4566739342526631</v>
      </c>
      <c r="I18" s="954">
        <v>3.473935443444816</v>
      </c>
      <c r="J18" s="955">
        <v>3.4646652403099267</v>
      </c>
      <c r="K18" s="407"/>
      <c r="L18" s="407"/>
      <c r="M18" s="407"/>
      <c r="N18" s="407"/>
    </row>
    <row r="19" spans="1:14">
      <c r="A19" s="407"/>
      <c r="B19" s="151">
        <v>2018</v>
      </c>
      <c r="C19" s="864"/>
      <c r="D19" s="865"/>
      <c r="E19" s="864"/>
      <c r="F19" s="865"/>
      <c r="G19" s="866"/>
      <c r="H19" s="594"/>
      <c r="I19" s="594"/>
      <c r="J19" s="867"/>
      <c r="K19" s="407"/>
      <c r="L19" s="407"/>
      <c r="M19" s="407"/>
      <c r="N19" s="407"/>
    </row>
    <row r="20" spans="1:14">
      <c r="A20" s="407"/>
      <c r="B20" s="160" t="s">
        <v>9</v>
      </c>
      <c r="C20" s="161">
        <v>9821704.504999999</v>
      </c>
      <c r="D20" s="858">
        <v>0.53723268531128787</v>
      </c>
      <c r="E20" s="161">
        <v>8460326.3049999997</v>
      </c>
      <c r="F20" s="858">
        <v>0.46276731468871213</v>
      </c>
      <c r="G20" s="162">
        <v>18282030.809999999</v>
      </c>
      <c r="H20" s="859">
        <v>3.4819566940902575</v>
      </c>
      <c r="I20" s="859">
        <v>3.3896816238787437</v>
      </c>
      <c r="J20" s="860">
        <v>3.4392343414297812</v>
      </c>
      <c r="K20" s="407"/>
      <c r="L20" s="407"/>
      <c r="M20" s="407"/>
      <c r="N20" s="407"/>
    </row>
    <row r="21" spans="1:14">
      <c r="A21" s="407"/>
      <c r="B21" s="160" t="s">
        <v>10</v>
      </c>
      <c r="C21" s="161">
        <v>9863981.3999999985</v>
      </c>
      <c r="D21" s="858">
        <v>0.53715107536443096</v>
      </c>
      <c r="E21" s="161">
        <v>8499532.8000000007</v>
      </c>
      <c r="F21" s="858">
        <v>0.46284892463556898</v>
      </c>
      <c r="G21" s="162">
        <v>18363514.199999999</v>
      </c>
      <c r="H21" s="859">
        <v>3.5127564019037578</v>
      </c>
      <c r="I21" s="859">
        <v>3.4130654907434348</v>
      </c>
      <c r="J21" s="860">
        <v>3.4665906884923743</v>
      </c>
      <c r="K21" s="407"/>
      <c r="L21" s="407"/>
      <c r="M21" s="407"/>
      <c r="N21" s="407"/>
    </row>
    <row r="22" spans="1:14">
      <c r="A22" s="407"/>
      <c r="B22" s="160" t="s">
        <v>65</v>
      </c>
      <c r="C22" s="161">
        <v>9919904.4749999996</v>
      </c>
      <c r="D22" s="858">
        <v>0.53615055173557813</v>
      </c>
      <c r="E22" s="161">
        <v>8582183.125</v>
      </c>
      <c r="F22" s="858">
        <v>0.46384944826442176</v>
      </c>
      <c r="G22" s="162">
        <v>18502087.600000001</v>
      </c>
      <c r="H22" s="859">
        <v>3.2270647829190295</v>
      </c>
      <c r="I22" s="859">
        <v>3.3971017098070746</v>
      </c>
      <c r="J22" s="860">
        <v>3.3058667233940184</v>
      </c>
      <c r="K22" s="407"/>
      <c r="L22" s="407"/>
      <c r="M22" s="407"/>
      <c r="N22" s="407"/>
    </row>
    <row r="23" spans="1:14">
      <c r="A23" s="407"/>
      <c r="B23" s="160" t="s">
        <v>66</v>
      </c>
      <c r="C23" s="161">
        <v>10013518.896</v>
      </c>
      <c r="D23" s="858">
        <v>0.53609978768673539</v>
      </c>
      <c r="E23" s="161">
        <v>8664941.9539999999</v>
      </c>
      <c r="F23" s="858">
        <v>0.4639002123132645</v>
      </c>
      <c r="G23" s="162">
        <v>18678460.850000001</v>
      </c>
      <c r="H23" s="859">
        <v>3.0855595249394696</v>
      </c>
      <c r="I23" s="859">
        <v>3.0506767019947034</v>
      </c>
      <c r="J23" s="860">
        <v>3.0693744398451912</v>
      </c>
      <c r="K23" s="407"/>
      <c r="L23" s="407"/>
      <c r="M23" s="407"/>
      <c r="N23" s="407"/>
    </row>
    <row r="24" spans="1:14">
      <c r="A24" s="407"/>
      <c r="B24" s="168" t="s">
        <v>67</v>
      </c>
      <c r="C24" s="169">
        <v>10142614.501</v>
      </c>
      <c r="D24" s="170">
        <v>0.53620176714035972</v>
      </c>
      <c r="E24" s="169">
        <v>8773053.2990000006</v>
      </c>
      <c r="F24" s="170">
        <v>0.46379823285964034</v>
      </c>
      <c r="G24" s="171">
        <v>18915667.800000001</v>
      </c>
      <c r="H24" s="861">
        <v>3.0443867660626012</v>
      </c>
      <c r="I24" s="861">
        <v>3.1825610190378484</v>
      </c>
      <c r="J24" s="172">
        <v>3.1084256962019055</v>
      </c>
      <c r="K24" s="407"/>
      <c r="L24" s="407"/>
      <c r="M24" s="407"/>
      <c r="N24" s="407"/>
    </row>
    <row r="25" spans="1:14">
      <c r="A25" s="407"/>
      <c r="B25" s="168" t="s">
        <v>68</v>
      </c>
      <c r="C25" s="169">
        <v>10227860.933</v>
      </c>
      <c r="D25" s="170">
        <v>0.53811049732341709</v>
      </c>
      <c r="E25" s="169">
        <v>8779129.2369999997</v>
      </c>
      <c r="F25" s="170">
        <v>0.46188950267658285</v>
      </c>
      <c r="G25" s="171">
        <v>19006990.170000002</v>
      </c>
      <c r="H25" s="861">
        <v>3.0346141893095648</v>
      </c>
      <c r="I25" s="861">
        <v>3.2051894728971462</v>
      </c>
      <c r="J25" s="172">
        <v>3.1133309973733247</v>
      </c>
      <c r="K25" s="407"/>
      <c r="L25" s="407"/>
      <c r="M25" s="407"/>
      <c r="N25" s="407"/>
    </row>
    <row r="26" spans="1:14">
      <c r="A26" s="407"/>
      <c r="B26" s="168" t="s">
        <v>69</v>
      </c>
      <c r="C26" s="169">
        <v>10302793.699999999</v>
      </c>
      <c r="D26" s="170">
        <v>0.54103327599975959</v>
      </c>
      <c r="E26" s="169">
        <v>8740015.9699999988</v>
      </c>
      <c r="F26" s="170">
        <v>0.45896672400024041</v>
      </c>
      <c r="G26" s="171">
        <v>19042809.669999998</v>
      </c>
      <c r="H26" s="861">
        <v>2.9744736624242876</v>
      </c>
      <c r="I26" s="861">
        <v>3.0159681420084183</v>
      </c>
      <c r="J26" s="172">
        <v>2.9935140966986751</v>
      </c>
      <c r="K26" s="407"/>
      <c r="L26" s="407"/>
      <c r="M26" s="407"/>
      <c r="N26" s="407"/>
    </row>
    <row r="27" spans="1:14">
      <c r="A27" s="407"/>
      <c r="B27" s="168" t="s">
        <v>70</v>
      </c>
      <c r="C27" s="169">
        <v>10192691.699999999</v>
      </c>
      <c r="D27" s="170">
        <v>0.54101870659623041</v>
      </c>
      <c r="E27" s="169">
        <v>8647122.1099999994</v>
      </c>
      <c r="F27" s="170">
        <v>0.45898129340376959</v>
      </c>
      <c r="G27" s="171">
        <v>18839813.809999999</v>
      </c>
      <c r="H27" s="861">
        <v>2.8374391203658007</v>
      </c>
      <c r="I27" s="861">
        <v>2.9617401487642496</v>
      </c>
      <c r="J27" s="172">
        <v>2.8944536832330954</v>
      </c>
      <c r="K27" s="407"/>
      <c r="L27" s="407"/>
      <c r="M27" s="407"/>
      <c r="N27" s="407"/>
    </row>
    <row r="28" spans="1:14">
      <c r="A28" s="407"/>
      <c r="B28" s="168" t="s">
        <v>77</v>
      </c>
      <c r="C28" s="169">
        <v>10164383.725</v>
      </c>
      <c r="D28" s="170">
        <v>0.53886118252301451</v>
      </c>
      <c r="E28" s="169">
        <v>8698329.0749999993</v>
      </c>
      <c r="F28" s="170">
        <v>0.46113881747698565</v>
      </c>
      <c r="G28" s="171">
        <v>18862712.799999997</v>
      </c>
      <c r="H28" s="861">
        <v>2.7794445370894039</v>
      </c>
      <c r="I28" s="861">
        <v>2.9796171382290453</v>
      </c>
      <c r="J28" s="172">
        <v>2.8716551202623748</v>
      </c>
      <c r="K28" s="407"/>
      <c r="L28" s="407"/>
      <c r="M28" s="407"/>
      <c r="N28" s="407"/>
    </row>
    <row r="29" spans="1:14">
      <c r="A29" s="407"/>
      <c r="B29" s="163" t="s">
        <v>78</v>
      </c>
      <c r="C29" s="164">
        <v>10193654.76</v>
      </c>
      <c r="D29" s="165">
        <v>0.53670382182708221</v>
      </c>
      <c r="E29" s="164">
        <v>8799418.0399999991</v>
      </c>
      <c r="F29" s="165">
        <v>0.46329617817291791</v>
      </c>
      <c r="G29" s="166">
        <v>18993072.799999997</v>
      </c>
      <c r="H29" s="862">
        <v>2.9947711353391924</v>
      </c>
      <c r="I29" s="862">
        <v>3.1188921398351681</v>
      </c>
      <c r="J29" s="167">
        <v>3.05223875274487</v>
      </c>
      <c r="K29" s="407"/>
      <c r="L29" s="407"/>
      <c r="M29" s="407"/>
      <c r="N29" s="407"/>
    </row>
    <row r="30" spans="1:14">
      <c r="A30" s="407"/>
      <c r="B30" s="168" t="s">
        <v>79</v>
      </c>
      <c r="C30" s="169">
        <v>10162371.85</v>
      </c>
      <c r="D30" s="170">
        <v>0.53639678236243782</v>
      </c>
      <c r="E30" s="169">
        <v>8783252.3300000001</v>
      </c>
      <c r="F30" s="170">
        <v>0.46360321763756218</v>
      </c>
      <c r="G30" s="171">
        <v>18945624.18</v>
      </c>
      <c r="H30" s="861">
        <v>2.6924391870043678</v>
      </c>
      <c r="I30" s="861">
        <v>3.0677232230077465</v>
      </c>
      <c r="J30" s="172">
        <v>2.8660816937818225</v>
      </c>
      <c r="K30" s="407"/>
      <c r="L30" s="407"/>
      <c r="M30" s="407"/>
      <c r="N30" s="407"/>
    </row>
    <row r="31" spans="1:14">
      <c r="A31" s="407"/>
      <c r="B31" s="13" t="s">
        <v>80</v>
      </c>
      <c r="C31" s="169">
        <v>10197695.435000001</v>
      </c>
      <c r="D31" s="170">
        <v>0.53603905081951031</v>
      </c>
      <c r="E31" s="169">
        <v>8826469.7250000015</v>
      </c>
      <c r="F31" s="170">
        <v>0.46396094918048952</v>
      </c>
      <c r="G31" s="171">
        <v>19024165.160000004</v>
      </c>
      <c r="H31" s="861">
        <v>2.9427740801139208</v>
      </c>
      <c r="I31" s="861">
        <v>3.1850297555339893</v>
      </c>
      <c r="J31" s="172">
        <v>3.0550296469801879</v>
      </c>
      <c r="K31" s="407"/>
      <c r="L31" s="407"/>
      <c r="M31" s="407"/>
      <c r="N31" s="407"/>
    </row>
    <row r="32" spans="1:14">
      <c r="A32" s="407"/>
      <c r="B32" s="151">
        <v>2019</v>
      </c>
      <c r="C32" s="864"/>
      <c r="D32" s="865"/>
      <c r="E32" s="864"/>
      <c r="F32" s="865"/>
      <c r="G32" s="866"/>
      <c r="H32" s="594"/>
      <c r="I32" s="594"/>
      <c r="J32" s="867"/>
      <c r="K32" s="407"/>
      <c r="L32" s="407"/>
      <c r="M32" s="407"/>
      <c r="N32" s="407"/>
    </row>
    <row r="33" spans="1:14">
      <c r="A33" s="407"/>
      <c r="B33" s="160" t="s">
        <v>9</v>
      </c>
      <c r="C33" s="161">
        <v>10101751</v>
      </c>
      <c r="D33" s="858">
        <v>0.53677614188184608</v>
      </c>
      <c r="E33" s="161">
        <v>8717548.5399999991</v>
      </c>
      <c r="F33" s="858">
        <v>0.46322385811815392</v>
      </c>
      <c r="G33" s="162">
        <v>18819299.539999999</v>
      </c>
      <c r="H33" s="859">
        <v>2.8513023870493868</v>
      </c>
      <c r="I33" s="859">
        <v>3.0403346836395997</v>
      </c>
      <c r="J33" s="860">
        <v>2.9387803553318861</v>
      </c>
      <c r="K33" s="407"/>
      <c r="L33" s="407"/>
      <c r="M33" s="407"/>
      <c r="N33" s="407"/>
    </row>
    <row r="34" spans="1:14">
      <c r="A34" s="407"/>
      <c r="B34" s="160" t="s">
        <v>10</v>
      </c>
      <c r="C34" s="161">
        <v>10138164.824999999</v>
      </c>
      <c r="D34" s="858">
        <v>0.53673822205807975</v>
      </c>
      <c r="E34" s="161">
        <v>8750307.0749999993</v>
      </c>
      <c r="F34" s="858">
        <v>0.46326177794192025</v>
      </c>
      <c r="G34" s="162">
        <v>18888471.899999999</v>
      </c>
      <c r="H34" s="859">
        <v>2.7796425589367004</v>
      </c>
      <c r="I34" s="859">
        <v>2.9504477587285436</v>
      </c>
      <c r="J34" s="860">
        <v>2.8586995619825188</v>
      </c>
      <c r="K34" s="407"/>
      <c r="L34" s="407"/>
      <c r="M34" s="407"/>
      <c r="N34" s="407"/>
    </row>
    <row r="35" spans="1:14">
      <c r="A35" s="407"/>
      <c r="B35" s="160" t="s">
        <v>65</v>
      </c>
      <c r="C35" s="161">
        <v>10208558</v>
      </c>
      <c r="D35" s="858">
        <v>0.53606309143126174</v>
      </c>
      <c r="E35" s="161">
        <v>8835017.5850000009</v>
      </c>
      <c r="F35" s="858">
        <v>0.4639369085687382</v>
      </c>
      <c r="G35" s="162">
        <v>19043575.585000001</v>
      </c>
      <c r="H35" s="859">
        <v>2.9098417805076764</v>
      </c>
      <c r="I35" s="859">
        <v>2.9460389776989331</v>
      </c>
      <c r="J35" s="860">
        <v>2.9266318304535446</v>
      </c>
      <c r="K35" s="407"/>
      <c r="L35" s="407"/>
      <c r="M35" s="407"/>
      <c r="N35" s="407"/>
    </row>
    <row r="36" spans="1:14">
      <c r="B36" s="160" t="s">
        <v>66</v>
      </c>
      <c r="C36" s="161">
        <v>10291029</v>
      </c>
      <c r="D36" s="858">
        <v>0.53514483118299738</v>
      </c>
      <c r="E36" s="161">
        <v>8939333.3250000011</v>
      </c>
      <c r="F36" s="858">
        <v>0.46485516881700251</v>
      </c>
      <c r="G36" s="162">
        <v>19230362.325000003</v>
      </c>
      <c r="H36" s="859">
        <v>2.771354474707735</v>
      </c>
      <c r="I36" s="859">
        <v>3.1666844677861121</v>
      </c>
      <c r="J36" s="860">
        <v>2.9547481424306028</v>
      </c>
    </row>
    <row r="37" spans="1:14">
      <c r="B37" s="168" t="s">
        <v>67</v>
      </c>
      <c r="C37" s="169">
        <v>10398364</v>
      </c>
      <c r="D37" s="170">
        <v>0.53483714109208635</v>
      </c>
      <c r="E37" s="169">
        <v>9043748.75</v>
      </c>
      <c r="F37" s="170">
        <v>0.4651628589079137</v>
      </c>
      <c r="G37" s="171">
        <v>19442112.75</v>
      </c>
      <c r="H37" s="861">
        <v>2.5215342550462196</v>
      </c>
      <c r="I37" s="861">
        <v>3.0855329584154561</v>
      </c>
      <c r="J37" s="172">
        <v>2.7831158570039918</v>
      </c>
    </row>
    <row r="38" spans="1:14">
      <c r="B38" s="168" t="s">
        <v>68</v>
      </c>
      <c r="C38" s="169">
        <v>10466860.875</v>
      </c>
      <c r="D38" s="170">
        <v>0.53627540010201613</v>
      </c>
      <c r="E38" s="169">
        <v>9050836.3249999993</v>
      </c>
      <c r="F38" s="170">
        <v>0.46372459989798387</v>
      </c>
      <c r="G38" s="171">
        <v>19517697.199999999</v>
      </c>
      <c r="H38" s="861">
        <v>2.3367539270002311</v>
      </c>
      <c r="I38" s="861">
        <v>3.0949206995937431</v>
      </c>
      <c r="J38" s="172">
        <v>2.6869432005393463</v>
      </c>
    </row>
    <row r="39" spans="1:14">
      <c r="B39" s="168" t="s">
        <v>69</v>
      </c>
      <c r="C39" s="169">
        <v>10526287.074999999</v>
      </c>
      <c r="D39" s="170">
        <v>0.53889179950442878</v>
      </c>
      <c r="E39" s="169">
        <v>9006923.6449999996</v>
      </c>
      <c r="F39" s="170">
        <v>0.46110820049557116</v>
      </c>
      <c r="G39" s="171">
        <v>19533210.719999999</v>
      </c>
      <c r="H39" s="861">
        <v>2.16925021996704</v>
      </c>
      <c r="I39" s="861">
        <v>3.053857978248061</v>
      </c>
      <c r="J39" s="172">
        <v>2.5752557448104767</v>
      </c>
    </row>
    <row r="40" spans="1:14">
      <c r="B40" s="168" t="s">
        <v>70</v>
      </c>
      <c r="C40" s="169">
        <v>10406494.465</v>
      </c>
      <c r="D40" s="170">
        <v>0.53863209898669584</v>
      </c>
      <c r="E40" s="169">
        <v>8913732.6150000002</v>
      </c>
      <c r="F40" s="170">
        <v>0.46136790101330427</v>
      </c>
      <c r="G40" s="171">
        <v>19320227.079999998</v>
      </c>
      <c r="H40" s="861">
        <v>2.0976084756885172</v>
      </c>
      <c r="I40" s="861">
        <v>3.0832281724306796</v>
      </c>
      <c r="J40" s="172">
        <v>2.5499894789034556</v>
      </c>
    </row>
    <row r="41" spans="1:14">
      <c r="B41" s="168" t="s">
        <v>77</v>
      </c>
      <c r="C41" s="169">
        <v>10371416.33</v>
      </c>
      <c r="D41" s="170">
        <v>0.53672690647950794</v>
      </c>
      <c r="E41" s="169">
        <v>8952035.1400000006</v>
      </c>
      <c r="F41" s="170">
        <v>0.46327309352049212</v>
      </c>
      <c r="G41" s="171">
        <v>19323451.469999999</v>
      </c>
      <c r="H41" s="861">
        <v>2.0368436552704168</v>
      </c>
      <c r="I41" s="861">
        <v>2.9167218532715822</v>
      </c>
      <c r="J41" s="172">
        <v>2.4425896470204407</v>
      </c>
    </row>
    <row r="42" spans="1:14">
      <c r="B42" s="163" t="s">
        <v>78</v>
      </c>
      <c r="C42" s="164">
        <v>10380008.66</v>
      </c>
      <c r="D42" s="165">
        <v>0.53422607294113</v>
      </c>
      <c r="E42" s="164">
        <v>9049983.9700000007</v>
      </c>
      <c r="F42" s="165">
        <v>0.46577392705886989</v>
      </c>
      <c r="G42" s="166">
        <v>19429992.630000003</v>
      </c>
      <c r="H42" s="862">
        <v>1.8281362709207514</v>
      </c>
      <c r="I42" s="862">
        <v>2.8475284258685036</v>
      </c>
      <c r="J42" s="167">
        <v>2.3004167603675114</v>
      </c>
    </row>
    <row r="43" spans="1:14">
      <c r="B43" s="163" t="s">
        <v>79</v>
      </c>
      <c r="C43" s="169">
        <v>10347567.475</v>
      </c>
      <c r="D43" s="170">
        <v>0.53401622463085641</v>
      </c>
      <c r="E43" s="169">
        <v>9029310.9749999996</v>
      </c>
      <c r="F43" s="170">
        <v>0.46598377536914365</v>
      </c>
      <c r="G43" s="171">
        <v>19376878.449999999</v>
      </c>
      <c r="H43" s="861">
        <v>1.8223661536258362</v>
      </c>
      <c r="I43" s="861">
        <v>2.8014525343825483</v>
      </c>
      <c r="J43" s="172">
        <v>2.2762737500897572</v>
      </c>
    </row>
    <row r="44" spans="1:14">
      <c r="B44" s="13" t="s">
        <v>80</v>
      </c>
      <c r="C44" s="169">
        <v>10348493.08</v>
      </c>
      <c r="D44" s="170">
        <v>0.53319282348699881</v>
      </c>
      <c r="E44" s="169">
        <v>9060044.7400000002</v>
      </c>
      <c r="F44" s="170">
        <v>0.46680717651300124</v>
      </c>
      <c r="G44" s="171">
        <v>19408537.82</v>
      </c>
      <c r="H44" s="861">
        <v>1.4787423880344477</v>
      </c>
      <c r="I44" s="861">
        <v>2.6463016616759489</v>
      </c>
      <c r="J44" s="172">
        <v>2.020444296857633</v>
      </c>
    </row>
    <row r="45" spans="1:14">
      <c r="B45" s="151">
        <v>2020</v>
      </c>
      <c r="C45" s="864"/>
      <c r="D45" s="865"/>
      <c r="E45" s="864"/>
      <c r="F45" s="865"/>
      <c r="G45" s="866"/>
      <c r="H45" s="594"/>
      <c r="I45" s="594"/>
      <c r="J45" s="867"/>
    </row>
    <row r="46" spans="1:14">
      <c r="B46" s="13" t="s">
        <v>9</v>
      </c>
      <c r="C46" s="161">
        <v>10226275.16</v>
      </c>
      <c r="D46" s="858">
        <v>0.53360528806165186</v>
      </c>
      <c r="E46" s="161">
        <v>8938218.5</v>
      </c>
      <c r="F46" s="858">
        <v>0.46639471193834819</v>
      </c>
      <c r="G46" s="162">
        <v>19164493.66</v>
      </c>
      <c r="H46" s="859">
        <v>1.2326987667781566</v>
      </c>
      <c r="I46" s="859">
        <v>2.5313304421244993</v>
      </c>
      <c r="J46" s="860">
        <v>1.8342559417065445</v>
      </c>
    </row>
    <row r="47" spans="1:14">
      <c r="B47" s="160" t="s">
        <v>10</v>
      </c>
      <c r="C47" s="161">
        <v>10271464.699999999</v>
      </c>
      <c r="D47" s="858">
        <v>0.53357623572575741</v>
      </c>
      <c r="E47" s="161">
        <v>8978764.25</v>
      </c>
      <c r="F47" s="858">
        <v>0.46642376427424259</v>
      </c>
      <c r="G47" s="162">
        <v>19250228.949999999</v>
      </c>
      <c r="H47" s="859">
        <v>1.3148323912755018</v>
      </c>
      <c r="I47" s="859">
        <v>2.610847517028418</v>
      </c>
      <c r="J47" s="860">
        <v>1.9152266626714294</v>
      </c>
    </row>
    <row r="48" spans="1:14">
      <c r="B48" s="160" t="s">
        <v>65</v>
      </c>
      <c r="C48" s="161">
        <v>10122615.909090912</v>
      </c>
      <c r="D48" s="858">
        <v>0.53257978355934743</v>
      </c>
      <c r="E48" s="161">
        <v>8884143.6818181742</v>
      </c>
      <c r="F48" s="858">
        <v>0.46742021644065257</v>
      </c>
      <c r="G48" s="162">
        <v>19006759.590909086</v>
      </c>
      <c r="H48" s="859">
        <v>-0.84186317900224594</v>
      </c>
      <c r="I48" s="859">
        <v>0.55603847242566928</v>
      </c>
      <c r="J48" s="860">
        <v>-0.19332500835564304</v>
      </c>
    </row>
    <row r="49" spans="2:10">
      <c r="B49" s="160" t="s">
        <v>66</v>
      </c>
      <c r="C49" s="161">
        <v>9800877.2500000093</v>
      </c>
      <c r="D49" s="858">
        <v>0.53096344152005626</v>
      </c>
      <c r="E49" s="161">
        <v>8657789.5499999989</v>
      </c>
      <c r="F49" s="858">
        <v>0.46903655847994369</v>
      </c>
      <c r="G49" s="162">
        <v>18458666.800000008</v>
      </c>
      <c r="H49" s="859">
        <v>-4.7629032043344779</v>
      </c>
      <c r="I49" s="859">
        <v>-3.1494940927264565</v>
      </c>
      <c r="J49" s="860">
        <v>-4.0129016393870387</v>
      </c>
    </row>
    <row r="50" spans="2:10">
      <c r="B50" s="237" t="s">
        <v>67</v>
      </c>
      <c r="C50" s="956">
        <v>9901987.2000000086</v>
      </c>
      <c r="D50" s="858">
        <v>0.53362354185205008</v>
      </c>
      <c r="E50" s="956">
        <v>8654141.6499999892</v>
      </c>
      <c r="F50" s="858">
        <v>0.46637645814794987</v>
      </c>
      <c r="G50" s="162">
        <v>18556128.849999998</v>
      </c>
      <c r="H50" s="859">
        <v>-4.7736047709042566</v>
      </c>
      <c r="I50" s="859">
        <v>-4.3080265802387601</v>
      </c>
      <c r="J50" s="860">
        <v>-4.5570350886891191</v>
      </c>
    </row>
    <row r="51" spans="2:10">
      <c r="B51" s="13" t="s">
        <v>68</v>
      </c>
      <c r="C51" s="956">
        <v>9995414.8650000002</v>
      </c>
      <c r="D51" s="858">
        <v>0.53668568372336789</v>
      </c>
      <c r="E51" s="956">
        <v>8628921.8149999995</v>
      </c>
      <c r="F51" s="858">
        <v>0.46331431627663205</v>
      </c>
      <c r="G51" s="162">
        <v>18624336.68</v>
      </c>
      <c r="H51" s="859">
        <v>-4.5041776673084826</v>
      </c>
      <c r="I51" s="859">
        <v>-4.661607997866426</v>
      </c>
      <c r="J51" s="860">
        <v>-4.5771819843582762</v>
      </c>
    </row>
    <row r="52" spans="2:10">
      <c r="B52" s="13" t="s">
        <v>69</v>
      </c>
      <c r="C52" s="956">
        <v>10126212</v>
      </c>
      <c r="D52" s="858">
        <v>0.53904250042346369</v>
      </c>
      <c r="E52" s="956">
        <v>8659342</v>
      </c>
      <c r="F52" s="858">
        <v>0.46095749957653631</v>
      </c>
      <c r="G52" s="162">
        <v>18785554</v>
      </c>
      <c r="H52" s="859">
        <v>-3.800723580398838</v>
      </c>
      <c r="I52" s="859">
        <v>-3.8590495345539324</v>
      </c>
      <c r="J52" s="860">
        <v>-3.8276181561614777</v>
      </c>
    </row>
    <row r="53" spans="2:10">
      <c r="B53" s="168" t="s">
        <v>70</v>
      </c>
      <c r="C53" s="169">
        <v>10122232</v>
      </c>
      <c r="D53" s="170">
        <v>0.53863502943959829</v>
      </c>
      <c r="E53" s="169">
        <v>8670144</v>
      </c>
      <c r="F53" s="170">
        <v>0.46136497056040171</v>
      </c>
      <c r="G53" s="171">
        <v>18792376</v>
      </c>
      <c r="H53" s="861">
        <v>-2.7315871445091773</v>
      </c>
      <c r="I53" s="861">
        <v>-2.7327341476464113</v>
      </c>
      <c r="J53" s="172">
        <v>-2.7321163349390503</v>
      </c>
    </row>
    <row r="54" spans="2:10">
      <c r="B54" s="168" t="s">
        <v>77</v>
      </c>
      <c r="C54" s="169">
        <v>10123717.205</v>
      </c>
      <c r="D54" s="170">
        <v>0.53631640467078878</v>
      </c>
      <c r="E54" s="169">
        <v>8752672.0250000004</v>
      </c>
      <c r="F54" s="170">
        <v>0.46368359532921116</v>
      </c>
      <c r="G54" s="171">
        <v>18876389.23</v>
      </c>
      <c r="H54" s="861">
        <v>-2.388286393281831</v>
      </c>
      <c r="I54" s="861">
        <v>-2.2270144373003404</v>
      </c>
      <c r="J54" s="172">
        <v>-2.3135734353361812</v>
      </c>
    </row>
    <row r="55" spans="2:10">
      <c r="B55" s="525" t="s">
        <v>78</v>
      </c>
      <c r="C55" s="164">
        <v>10137720.904999999</v>
      </c>
      <c r="D55" s="165">
        <v>0.53383501140863898</v>
      </c>
      <c r="E55" s="164">
        <v>8852642.5749999993</v>
      </c>
      <c r="F55" s="165">
        <v>0.46616498859136113</v>
      </c>
      <c r="G55" s="166">
        <v>18990364</v>
      </c>
      <c r="H55" s="862">
        <v>-2.3341768098293727</v>
      </c>
      <c r="I55" s="862">
        <v>-2.1805717629354149</v>
      </c>
      <c r="J55" s="167">
        <v>-2.2626315839215323</v>
      </c>
    </row>
    <row r="56" spans="2:10">
      <c r="B56" s="13" t="s">
        <v>79</v>
      </c>
      <c r="C56" s="169"/>
      <c r="D56" s="170"/>
      <c r="E56" s="169"/>
      <c r="F56" s="170"/>
      <c r="G56" s="171"/>
      <c r="H56" s="861"/>
      <c r="I56" s="861"/>
      <c r="J56" s="172"/>
    </row>
    <row r="57" spans="2:10">
      <c r="B57" s="13" t="s">
        <v>80</v>
      </c>
      <c r="C57" s="169"/>
      <c r="D57" s="170"/>
      <c r="E57" s="169"/>
      <c r="F57" s="170"/>
      <c r="G57" s="171"/>
      <c r="H57" s="861"/>
      <c r="I57" s="861"/>
      <c r="J57" s="172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2"/>
  <sheetViews>
    <sheetView showGridLines="0" showRowColHeaders="0" topLeftCell="A3" zoomScaleNormal="100" zoomScaleSheetLayoutView="74" workbookViewId="0">
      <pane ySplit="4" topLeftCell="A22" activePane="bottomLeft" state="frozen"/>
      <selection activeCell="L32" sqref="L32"/>
      <selection pane="bottomLeft" activeCell="L45" sqref="L45"/>
    </sheetView>
  </sheetViews>
  <sheetFormatPr baseColWidth="10" defaultColWidth="11.5703125" defaultRowHeight="12.75"/>
  <cols>
    <col min="1" max="1" width="2.7109375" style="2" customWidth="1"/>
    <col min="2" max="2" width="12.42578125" style="34" customWidth="1"/>
    <col min="3" max="3" width="12.85546875" style="113" customWidth="1"/>
    <col min="4" max="8" width="11.85546875" style="113" customWidth="1"/>
    <col min="9" max="9" width="12.42578125" style="113" customWidth="1"/>
    <col min="10" max="16384" width="11.5703125" style="34"/>
  </cols>
  <sheetData>
    <row r="1" spans="1:9" hidden="1"/>
    <row r="2" spans="1:9" ht="21.2" hidden="1" customHeight="1"/>
    <row r="3" spans="1:9" s="187" customFormat="1" ht="21" customHeight="1">
      <c r="A3" s="2"/>
      <c r="B3" s="1080" t="s">
        <v>225</v>
      </c>
      <c r="C3" s="1080"/>
      <c r="D3" s="1080"/>
      <c r="E3" s="1080"/>
      <c r="F3" s="1080"/>
      <c r="G3" s="1080"/>
      <c r="H3" s="1080"/>
      <c r="I3" s="1080"/>
    </row>
    <row r="4" spans="1:9" ht="1.5" customHeight="1"/>
    <row r="5" spans="1:9" s="188" customFormat="1" ht="6.95" customHeight="1">
      <c r="A5" s="2"/>
      <c r="B5" s="34"/>
      <c r="C5" s="113"/>
      <c r="D5" s="113"/>
      <c r="E5" s="113"/>
      <c r="F5" s="113"/>
      <c r="G5" s="113"/>
      <c r="H5" s="113"/>
      <c r="I5" s="113"/>
    </row>
    <row r="6" spans="1:9" s="121" customFormat="1" ht="26.25" customHeight="1">
      <c r="A6" s="2"/>
      <c r="B6" s="189"/>
      <c r="C6" s="190" t="s">
        <v>0</v>
      </c>
      <c r="D6" s="190" t="s">
        <v>1</v>
      </c>
      <c r="E6" s="190" t="s">
        <v>2</v>
      </c>
      <c r="F6" s="190" t="s">
        <v>3</v>
      </c>
      <c r="G6" s="190" t="s">
        <v>4</v>
      </c>
      <c r="H6" s="190" t="s">
        <v>5</v>
      </c>
      <c r="I6" s="190" t="s">
        <v>6</v>
      </c>
    </row>
    <row r="7" spans="1:9" s="192" customFormat="1" ht="40.700000000000003" customHeight="1">
      <c r="A7" s="150"/>
      <c r="B7" s="493" t="s">
        <v>85</v>
      </c>
      <c r="C7" s="191"/>
      <c r="D7" s="191"/>
      <c r="E7" s="191"/>
      <c r="F7" s="191"/>
      <c r="G7" s="191"/>
      <c r="H7" s="191"/>
      <c r="I7" s="191"/>
    </row>
    <row r="8" spans="1:9" s="195" customFormat="1" ht="20.100000000000001" customHeight="1">
      <c r="A8" s="2"/>
      <c r="B8" s="411">
        <v>2001</v>
      </c>
      <c r="C8" s="412">
        <v>11700935.1</v>
      </c>
      <c r="D8" s="412">
        <v>2606309.14</v>
      </c>
      <c r="E8" s="412">
        <v>1126020.68</v>
      </c>
      <c r="F8" s="412">
        <v>78427.69</v>
      </c>
      <c r="G8" s="412">
        <v>16620.63</v>
      </c>
      <c r="H8" s="412">
        <v>155970.95000000001</v>
      </c>
      <c r="I8" s="413">
        <v>15684284.189999999</v>
      </c>
    </row>
    <row r="9" spans="1:9" s="195" customFormat="1" ht="20.100000000000001" customHeight="1">
      <c r="A9" s="2"/>
      <c r="B9" s="411">
        <v>2002</v>
      </c>
      <c r="C9" s="412">
        <v>11610265.789999999</v>
      </c>
      <c r="D9" s="412">
        <v>2540105.2000000002</v>
      </c>
      <c r="E9" s="412">
        <v>1073062.33</v>
      </c>
      <c r="F9" s="412">
        <v>73316.09</v>
      </c>
      <c r="G9" s="412">
        <v>14263.32</v>
      </c>
      <c r="H9" s="412">
        <v>168015.35999999999</v>
      </c>
      <c r="I9" s="413">
        <v>15479028.1</v>
      </c>
    </row>
    <row r="10" spans="1:9" s="195" customFormat="1" ht="20.100000000000001" customHeight="1">
      <c r="A10" s="2"/>
      <c r="B10" s="411">
        <v>2003</v>
      </c>
      <c r="C10" s="412">
        <v>12551211.73</v>
      </c>
      <c r="D10" s="412">
        <v>2730963.96</v>
      </c>
      <c r="E10" s="412">
        <v>1134980.3500000001</v>
      </c>
      <c r="F10" s="412">
        <v>76239.16</v>
      </c>
      <c r="G10" s="412">
        <v>13496.3</v>
      </c>
      <c r="H10" s="412">
        <v>185258.39</v>
      </c>
      <c r="I10" s="413">
        <v>16692149.880000001</v>
      </c>
    </row>
    <row r="11" spans="1:9" s="195" customFormat="1" ht="20.100000000000001" customHeight="1">
      <c r="A11" s="2"/>
      <c r="B11" s="411">
        <v>2004</v>
      </c>
      <c r="C11" s="412">
        <v>12958483.92</v>
      </c>
      <c r="D11" s="412">
        <v>2837998.1</v>
      </c>
      <c r="E11" s="412">
        <v>1088275.83</v>
      </c>
      <c r="F11" s="412">
        <v>75053.84</v>
      </c>
      <c r="G11" s="412">
        <v>12030.77</v>
      </c>
      <c r="H11" s="412">
        <v>181208.4</v>
      </c>
      <c r="I11" s="413">
        <v>17153050.859999999</v>
      </c>
    </row>
    <row r="12" spans="1:9" s="195" customFormat="1" ht="20.100000000000001" customHeight="1">
      <c r="A12" s="2"/>
      <c r="B12" s="411">
        <v>2005</v>
      </c>
      <c r="C12" s="412">
        <v>13570179.17</v>
      </c>
      <c r="D12" s="412">
        <v>2933843.7</v>
      </c>
      <c r="E12" s="414">
        <v>1045732</v>
      </c>
      <c r="F12" s="412">
        <v>73357.33</v>
      </c>
      <c r="G12" s="412">
        <v>10518</v>
      </c>
      <c r="H12" s="412">
        <v>279003.40000000002</v>
      </c>
      <c r="I12" s="413">
        <v>17912633.600000001</v>
      </c>
    </row>
    <row r="13" spans="1:9" s="195" customFormat="1" ht="20.100000000000001" customHeight="1">
      <c r="A13" s="2"/>
      <c r="B13" s="411">
        <v>2006</v>
      </c>
      <c r="C13" s="412">
        <v>14232610.32</v>
      </c>
      <c r="D13" s="412">
        <v>3017462.34</v>
      </c>
      <c r="E13" s="414">
        <v>1003299.5499999999</v>
      </c>
      <c r="F13" s="412">
        <v>72146.98</v>
      </c>
      <c r="G13" s="412">
        <v>9410.82</v>
      </c>
      <c r="H13" s="412">
        <v>339072.75</v>
      </c>
      <c r="I13" s="413">
        <v>18674002.760000002</v>
      </c>
    </row>
    <row r="14" spans="1:9" s="195" customFormat="1" ht="20.100000000000001" customHeight="1">
      <c r="A14" s="2"/>
      <c r="B14" s="411">
        <v>2007</v>
      </c>
      <c r="C14" s="412">
        <v>14783144.359999999</v>
      </c>
      <c r="D14" s="412">
        <v>3119916.25</v>
      </c>
      <c r="E14" s="414">
        <v>971528.76</v>
      </c>
      <c r="F14" s="412">
        <v>71182.58</v>
      </c>
      <c r="G14" s="412">
        <v>8683.35</v>
      </c>
      <c r="H14" s="412">
        <v>277368.83</v>
      </c>
      <c r="I14" s="413">
        <v>19231824.129999999</v>
      </c>
    </row>
    <row r="15" spans="1:9" s="195" customFormat="1" ht="20.100000000000001" customHeight="1">
      <c r="A15" s="2"/>
      <c r="B15" s="411">
        <v>2008</v>
      </c>
      <c r="C15" s="412">
        <v>14654539.130000001</v>
      </c>
      <c r="D15" s="412">
        <v>3384155.55</v>
      </c>
      <c r="E15" s="414">
        <v>743300.98</v>
      </c>
      <c r="F15" s="412">
        <v>69771.510000000009</v>
      </c>
      <c r="G15" s="412">
        <v>7989.74</v>
      </c>
      <c r="H15" s="412">
        <v>279969.78999999998</v>
      </c>
      <c r="I15" s="413">
        <v>19139726.739999998</v>
      </c>
    </row>
    <row r="16" spans="1:9" s="195" customFormat="1" ht="20.100000000000001" customHeight="1">
      <c r="A16" s="2"/>
      <c r="B16" s="411">
        <v>2009</v>
      </c>
      <c r="C16" s="412">
        <v>13634776</v>
      </c>
      <c r="D16" s="412">
        <v>3220769.4299999997</v>
      </c>
      <c r="E16" s="414">
        <v>801725.34</v>
      </c>
      <c r="F16" s="412">
        <v>67088.66</v>
      </c>
      <c r="G16" s="412">
        <v>7433.81</v>
      </c>
      <c r="H16" s="412">
        <v>288677.13</v>
      </c>
      <c r="I16" s="413">
        <v>18020470.210000001</v>
      </c>
    </row>
    <row r="17" spans="1:19" s="195" customFormat="1" ht="20.100000000000001" customHeight="1">
      <c r="A17" s="2"/>
      <c r="B17" s="411">
        <v>2010</v>
      </c>
      <c r="C17" s="412">
        <v>13354277</v>
      </c>
      <c r="D17" s="412">
        <v>3130330.45</v>
      </c>
      <c r="E17" s="414">
        <v>819981</v>
      </c>
      <c r="F17" s="412">
        <v>65217</v>
      </c>
      <c r="G17" s="412">
        <v>6778</v>
      </c>
      <c r="H17" s="412">
        <v>293793</v>
      </c>
      <c r="I17" s="413">
        <v>17670376</v>
      </c>
    </row>
    <row r="18" spans="1:19" s="195" customFormat="1" ht="20.100000000000001" customHeight="1">
      <c r="A18" s="2"/>
      <c r="B18" s="411">
        <v>2011</v>
      </c>
      <c r="C18" s="412">
        <v>13152496</v>
      </c>
      <c r="D18" s="412">
        <v>3092617</v>
      </c>
      <c r="E18" s="414">
        <v>822266</v>
      </c>
      <c r="F18" s="412">
        <v>63493</v>
      </c>
      <c r="G18" s="412">
        <v>5997</v>
      </c>
      <c r="H18" s="412">
        <v>296293</v>
      </c>
      <c r="I18" s="413">
        <v>17433161</v>
      </c>
    </row>
    <row r="19" spans="1:19" s="195" customFormat="1" ht="20.100000000000001" customHeight="1">
      <c r="A19" s="156"/>
      <c r="B19" s="411">
        <v>2012</v>
      </c>
      <c r="C19" s="412">
        <v>13629669</v>
      </c>
      <c r="D19" s="412">
        <v>3049049</v>
      </c>
      <c r="E19" s="415" t="s">
        <v>178</v>
      </c>
      <c r="F19" s="412">
        <v>62421</v>
      </c>
      <c r="G19" s="412">
        <v>5159</v>
      </c>
      <c r="H19" s="412">
        <v>106912</v>
      </c>
      <c r="I19" s="413">
        <v>16853210</v>
      </c>
    </row>
    <row r="20" spans="1:19" s="195" customFormat="1" ht="20.100000000000001" customHeight="1">
      <c r="A20" s="156"/>
      <c r="B20" s="411">
        <v>2013</v>
      </c>
      <c r="C20" s="412">
        <v>13204321</v>
      </c>
      <c r="D20" s="412">
        <v>3029164</v>
      </c>
      <c r="E20" s="415" t="s">
        <v>178</v>
      </c>
      <c r="F20" s="412">
        <v>61757</v>
      </c>
      <c r="G20" s="412">
        <v>4273</v>
      </c>
      <c r="H20" s="416" t="s">
        <v>178</v>
      </c>
      <c r="I20" s="413">
        <v>16299515</v>
      </c>
    </row>
    <row r="21" spans="1:19" s="195" customFormat="1" ht="20.100000000000001" customHeight="1">
      <c r="A21" s="157"/>
      <c r="B21" s="411">
        <v>2014</v>
      </c>
      <c r="C21" s="412">
        <v>13394283</v>
      </c>
      <c r="D21" s="412">
        <v>3095813</v>
      </c>
      <c r="E21" s="415" t="s">
        <v>178</v>
      </c>
      <c r="F21" s="412">
        <v>61680</v>
      </c>
      <c r="G21" s="412">
        <v>4212</v>
      </c>
      <c r="H21" s="416" t="s">
        <v>178</v>
      </c>
      <c r="I21" s="413">
        <v>16555988</v>
      </c>
    </row>
    <row r="22" spans="1:19" s="195" customFormat="1" ht="20.100000000000001" customHeight="1">
      <c r="A22" s="156"/>
      <c r="B22" s="411">
        <v>2015</v>
      </c>
      <c r="C22" s="412">
        <v>13865989</v>
      </c>
      <c r="D22" s="412">
        <v>3156261</v>
      </c>
      <c r="E22" s="415" t="s">
        <v>178</v>
      </c>
      <c r="F22" s="412">
        <v>61301</v>
      </c>
      <c r="G22" s="412">
        <v>3797</v>
      </c>
      <c r="H22" s="416" t="s">
        <v>178</v>
      </c>
      <c r="I22" s="413">
        <v>17087348</v>
      </c>
    </row>
    <row r="23" spans="1:19" s="195" customFormat="1" ht="20.100000000000001" customHeight="1">
      <c r="A23" s="156"/>
      <c r="B23" s="411">
        <v>2016</v>
      </c>
      <c r="C23" s="412">
        <v>14347031</v>
      </c>
      <c r="D23" s="412">
        <v>3186613</v>
      </c>
      <c r="E23" s="415" t="s">
        <v>178</v>
      </c>
      <c r="F23" s="412">
        <v>64033</v>
      </c>
      <c r="G23" s="412">
        <v>3124</v>
      </c>
      <c r="H23" s="416" t="s">
        <v>178</v>
      </c>
      <c r="I23" s="413">
        <v>17600801</v>
      </c>
    </row>
    <row r="24" spans="1:19" s="195" customFormat="1" ht="20.100000000000001" customHeight="1">
      <c r="A24" s="156"/>
      <c r="B24" s="411">
        <v>2017</v>
      </c>
      <c r="C24" s="412">
        <v>14944065</v>
      </c>
      <c r="D24" s="412">
        <v>3211061</v>
      </c>
      <c r="E24" s="415" t="s">
        <v>178</v>
      </c>
      <c r="F24" s="412">
        <v>64812</v>
      </c>
      <c r="G24" s="412">
        <v>2582</v>
      </c>
      <c r="H24" s="416" t="s">
        <v>178</v>
      </c>
      <c r="I24" s="413">
        <v>18222519</v>
      </c>
    </row>
    <row r="25" spans="1:19" s="195" customFormat="1" ht="20.100000000000001" customHeight="1">
      <c r="A25" s="156"/>
      <c r="B25" s="411">
        <v>2018</v>
      </c>
      <c r="C25" s="412">
        <v>15473878</v>
      </c>
      <c r="D25" s="412">
        <v>3246169</v>
      </c>
      <c r="E25" s="415" t="s">
        <v>178</v>
      </c>
      <c r="F25" s="412">
        <v>65117</v>
      </c>
      <c r="G25" s="412">
        <v>2214</v>
      </c>
      <c r="H25" s="416" t="s">
        <v>178</v>
      </c>
      <c r="I25" s="413">
        <v>18787377</v>
      </c>
    </row>
    <row r="26" spans="1:19" s="195" customFormat="1" ht="20.100000000000001" customHeight="1">
      <c r="A26" s="156"/>
      <c r="B26" s="411">
        <v>2019</v>
      </c>
      <c r="C26" s="412">
        <v>15947008</v>
      </c>
      <c r="D26" s="412">
        <v>3264711</v>
      </c>
      <c r="E26" s="415" t="s">
        <v>178</v>
      </c>
      <c r="F26" s="412">
        <v>65562</v>
      </c>
      <c r="G26" s="412">
        <v>1439</v>
      </c>
      <c r="H26" s="416" t="s">
        <v>178</v>
      </c>
      <c r="I26" s="413">
        <v>19278721</v>
      </c>
    </row>
    <row r="27" spans="1:19" s="195" customFormat="1" ht="45.95" customHeight="1">
      <c r="A27" s="156"/>
      <c r="B27" s="494" t="s">
        <v>286</v>
      </c>
      <c r="C27" s="193"/>
      <c r="D27" s="193"/>
      <c r="E27" s="193"/>
      <c r="F27" s="193"/>
      <c r="G27" s="193"/>
      <c r="H27" s="193"/>
      <c r="I27" s="417"/>
    </row>
    <row r="28" spans="1:19" s="195" customFormat="1" ht="19.149999999999999" customHeight="1">
      <c r="A28" s="156"/>
      <c r="B28" s="194" t="s">
        <v>81</v>
      </c>
      <c r="C28" s="412">
        <v>15851141.18</v>
      </c>
      <c r="D28" s="412">
        <v>3251119.4699999997</v>
      </c>
      <c r="E28" s="415" t="s">
        <v>178</v>
      </c>
      <c r="F28" s="412">
        <v>60975.95</v>
      </c>
      <c r="G28" s="412">
        <v>1257.04</v>
      </c>
      <c r="H28" s="415" t="s">
        <v>178</v>
      </c>
      <c r="I28" s="413">
        <v>19164493.639999997</v>
      </c>
    </row>
    <row r="29" spans="1:19" s="195" customFormat="1" ht="19.149999999999999" customHeight="1">
      <c r="A29" s="158"/>
      <c r="B29" s="194" t="s">
        <v>82</v>
      </c>
      <c r="C29" s="412">
        <v>15929150.699999999</v>
      </c>
      <c r="D29" s="412">
        <v>3257896.4</v>
      </c>
      <c r="E29" s="415" t="s">
        <v>178</v>
      </c>
      <c r="F29" s="412">
        <v>61932.25</v>
      </c>
      <c r="G29" s="412">
        <v>1249.5999999999999</v>
      </c>
      <c r="H29" s="415" t="s">
        <v>178</v>
      </c>
      <c r="I29" s="413">
        <v>19250228.949999999</v>
      </c>
    </row>
    <row r="30" spans="1:19" s="195" customFormat="1" ht="19.149999999999999" customHeight="1">
      <c r="A30" s="156"/>
      <c r="B30" s="194" t="s">
        <v>83</v>
      </c>
      <c r="C30" s="412">
        <v>15690349.545454582</v>
      </c>
      <c r="D30" s="412">
        <v>3252516.5454545422</v>
      </c>
      <c r="E30" s="415" t="s">
        <v>178</v>
      </c>
      <c r="F30" s="412">
        <v>62654.0454545455</v>
      </c>
      <c r="G30" s="412">
        <v>1239.45454545455</v>
      </c>
      <c r="H30" s="415" t="s">
        <v>178</v>
      </c>
      <c r="I30" s="413">
        <v>19006759.590909131</v>
      </c>
    </row>
    <row r="31" spans="1:19" s="195" customFormat="1" ht="19.149999999999999" customHeight="1">
      <c r="A31" s="156"/>
      <c r="B31" s="194" t="s">
        <v>84</v>
      </c>
      <c r="C31" s="412">
        <v>15184891.85</v>
      </c>
      <c r="D31" s="412">
        <v>3211266.65</v>
      </c>
      <c r="E31" s="415" t="s">
        <v>178</v>
      </c>
      <c r="F31" s="412">
        <v>61282.8</v>
      </c>
      <c r="G31" s="412">
        <v>1225.5</v>
      </c>
      <c r="H31" s="415" t="s">
        <v>178</v>
      </c>
      <c r="I31" s="413">
        <v>18458666.800000001</v>
      </c>
    </row>
    <row r="32" spans="1:19" s="201" customFormat="1" ht="19.149999999999999" customHeight="1">
      <c r="A32" s="156"/>
      <c r="B32" s="194" t="s">
        <v>57</v>
      </c>
      <c r="C32" s="412">
        <v>15272073</v>
      </c>
      <c r="D32" s="412">
        <v>3220907</v>
      </c>
      <c r="E32" s="415" t="s">
        <v>178</v>
      </c>
      <c r="F32" s="412">
        <v>61944</v>
      </c>
      <c r="G32" s="412">
        <v>1205</v>
      </c>
      <c r="H32" s="415" t="s">
        <v>178</v>
      </c>
      <c r="I32" s="413">
        <v>18556129</v>
      </c>
      <c r="J32" s="195"/>
      <c r="K32" s="195"/>
      <c r="L32" s="195"/>
      <c r="M32" s="195"/>
      <c r="N32" s="195"/>
      <c r="O32" s="195"/>
      <c r="P32" s="195"/>
      <c r="Q32" s="195"/>
      <c r="R32" s="195"/>
      <c r="S32" s="195"/>
    </row>
    <row r="33" spans="1:19" s="201" customFormat="1" ht="19.149999999999999" customHeight="1">
      <c r="A33" s="156"/>
      <c r="B33" s="194" t="s">
        <v>58</v>
      </c>
      <c r="C33" s="412">
        <v>15314801.363636356</v>
      </c>
      <c r="D33" s="412">
        <v>3245252.4545454551</v>
      </c>
      <c r="E33" s="415" t="s">
        <v>178</v>
      </c>
      <c r="F33" s="412">
        <v>63081.5</v>
      </c>
      <c r="G33" s="412">
        <v>1201.3636363636399</v>
      </c>
      <c r="H33" s="415" t="s">
        <v>178</v>
      </c>
      <c r="I33" s="413">
        <v>18624336.681818176</v>
      </c>
      <c r="J33" s="195"/>
      <c r="K33" s="195"/>
      <c r="L33" s="195"/>
      <c r="M33" s="195"/>
      <c r="N33" s="195"/>
      <c r="O33" s="195"/>
      <c r="P33" s="195"/>
      <c r="Q33" s="195"/>
      <c r="R33" s="195"/>
      <c r="S33" s="195"/>
    </row>
    <row r="34" spans="1:19" s="201" customFormat="1" ht="19.149999999999999" customHeight="1">
      <c r="A34" s="157"/>
      <c r="B34" s="194" t="s">
        <v>59</v>
      </c>
      <c r="C34" s="412">
        <v>15455918</v>
      </c>
      <c r="D34" s="412">
        <v>3262758</v>
      </c>
      <c r="E34" s="415" t="s">
        <v>178</v>
      </c>
      <c r="F34" s="412">
        <v>65676</v>
      </c>
      <c r="G34" s="412">
        <v>1202</v>
      </c>
      <c r="H34" s="415" t="s">
        <v>178</v>
      </c>
      <c r="I34" s="413">
        <v>18785554</v>
      </c>
      <c r="J34" s="195"/>
      <c r="K34" s="195"/>
      <c r="L34" s="195"/>
      <c r="M34" s="195"/>
      <c r="N34" s="195"/>
      <c r="O34" s="195"/>
      <c r="P34" s="195"/>
      <c r="Q34" s="195"/>
      <c r="R34" s="195"/>
      <c r="S34" s="195"/>
    </row>
    <row r="35" spans="1:19" s="201" customFormat="1" ht="19.149999999999999" customHeight="1">
      <c r="A35" s="156"/>
      <c r="B35" s="194" t="s">
        <v>60</v>
      </c>
      <c r="C35" s="412">
        <v>15462464</v>
      </c>
      <c r="D35" s="412">
        <v>3263160</v>
      </c>
      <c r="E35" s="415" t="s">
        <v>178</v>
      </c>
      <c r="F35" s="412">
        <v>65561</v>
      </c>
      <c r="G35" s="412">
        <v>1191</v>
      </c>
      <c r="H35" s="415" t="s">
        <v>178</v>
      </c>
      <c r="I35" s="413">
        <v>18792376</v>
      </c>
      <c r="J35" s="195"/>
      <c r="K35" s="195"/>
      <c r="L35" s="195"/>
      <c r="M35" s="195"/>
      <c r="N35" s="195"/>
      <c r="O35" s="195"/>
      <c r="P35" s="195"/>
      <c r="Q35" s="195"/>
      <c r="R35" s="195"/>
      <c r="S35" s="195"/>
    </row>
    <row r="36" spans="1:19" s="195" customFormat="1" ht="19.149999999999999" customHeight="1">
      <c r="A36" s="156"/>
      <c r="B36" s="194" t="s">
        <v>61</v>
      </c>
      <c r="C36" s="412">
        <v>15547532.227272708</v>
      </c>
      <c r="D36" s="412">
        <v>3263552.590909095</v>
      </c>
      <c r="E36" s="415" t="s">
        <v>178</v>
      </c>
      <c r="F36" s="412">
        <v>64126.4545454545</v>
      </c>
      <c r="G36" s="412">
        <v>1178</v>
      </c>
      <c r="H36" s="415" t="s">
        <v>178</v>
      </c>
      <c r="I36" s="413">
        <v>18876389.272727255</v>
      </c>
    </row>
    <row r="37" spans="1:19" s="195" customFormat="1" ht="19.149999999999999" customHeight="1">
      <c r="A37" s="158"/>
      <c r="B37" s="418" t="s">
        <v>62</v>
      </c>
      <c r="C37" s="868">
        <v>15661201</v>
      </c>
      <c r="D37" s="868">
        <v>3265369</v>
      </c>
      <c r="E37" s="869" t="s">
        <v>178</v>
      </c>
      <c r="F37" s="868">
        <v>62645</v>
      </c>
      <c r="G37" s="868">
        <v>1149</v>
      </c>
      <c r="H37" s="869" t="s">
        <v>178</v>
      </c>
      <c r="I37" s="869">
        <v>18990364</v>
      </c>
    </row>
    <row r="38" spans="1:19" s="195" customFormat="1" ht="19.149999999999999" customHeight="1">
      <c r="A38" s="156"/>
      <c r="B38" s="194" t="s">
        <v>63</v>
      </c>
      <c r="C38" s="412"/>
      <c r="D38" s="412"/>
      <c r="E38" s="415"/>
      <c r="F38" s="412"/>
      <c r="G38" s="412"/>
      <c r="H38" s="415"/>
      <c r="I38" s="413"/>
      <c r="J38" s="805"/>
    </row>
    <row r="39" spans="1:19" s="123" customFormat="1" ht="19.149999999999999" customHeight="1">
      <c r="A39" s="156"/>
      <c r="B39" s="194" t="s">
        <v>64</v>
      </c>
      <c r="C39" s="419"/>
      <c r="D39" s="419"/>
      <c r="E39" s="420"/>
      <c r="F39" s="419"/>
      <c r="G39" s="419"/>
      <c r="H39" s="420"/>
      <c r="I39" s="413"/>
      <c r="J39" s="805"/>
      <c r="K39" s="195"/>
      <c r="L39" s="195"/>
      <c r="M39" s="195"/>
      <c r="N39" s="195"/>
      <c r="O39" s="195"/>
      <c r="P39" s="195"/>
      <c r="Q39" s="195"/>
      <c r="R39" s="195"/>
      <c r="S39" s="195"/>
    </row>
    <row r="40" spans="1:19" s="123" customFormat="1" ht="3.2" customHeight="1">
      <c r="A40" s="156"/>
      <c r="B40" s="194"/>
      <c r="C40" s="421"/>
      <c r="D40" s="421"/>
      <c r="E40" s="421"/>
      <c r="F40" s="421"/>
      <c r="G40" s="421"/>
      <c r="H40" s="421"/>
      <c r="I40" s="413"/>
      <c r="J40" s="805"/>
      <c r="K40" s="195"/>
      <c r="L40" s="195"/>
      <c r="M40" s="195"/>
      <c r="N40" s="195"/>
      <c r="O40" s="195"/>
      <c r="P40" s="195"/>
      <c r="Q40" s="195"/>
      <c r="R40" s="195"/>
      <c r="S40" s="195"/>
    </row>
    <row r="41" spans="1:19" s="195" customFormat="1" ht="3.2" customHeight="1">
      <c r="A41" s="156"/>
      <c r="B41" s="194"/>
      <c r="C41" s="419"/>
      <c r="D41" s="419"/>
      <c r="E41" s="421"/>
      <c r="F41" s="419"/>
      <c r="G41" s="419"/>
      <c r="H41" s="419"/>
      <c r="I41" s="413"/>
      <c r="J41" s="805"/>
    </row>
    <row r="42" spans="1:19" s="422" customFormat="1" ht="25.5" customHeight="1">
      <c r="A42" s="156"/>
      <c r="B42" s="870" t="s">
        <v>287</v>
      </c>
      <c r="C42" s="871">
        <v>15536973</v>
      </c>
      <c r="D42" s="871">
        <v>3249842</v>
      </c>
      <c r="E42" s="872" t="s">
        <v>178</v>
      </c>
      <c r="F42" s="871">
        <v>63035</v>
      </c>
      <c r="G42" s="871">
        <v>1209</v>
      </c>
      <c r="H42" s="872" t="s">
        <v>178</v>
      </c>
      <c r="I42" s="871">
        <v>18851061</v>
      </c>
      <c r="J42" s="806"/>
      <c r="K42" s="195"/>
      <c r="L42" s="195"/>
      <c r="M42" s="195"/>
      <c r="N42" s="195"/>
      <c r="O42" s="195"/>
      <c r="P42" s="195"/>
      <c r="Q42" s="195"/>
      <c r="R42" s="195"/>
      <c r="S42" s="195"/>
    </row>
    <row r="43" spans="1:19" s="196" customFormat="1" ht="15" customHeight="1">
      <c r="A43" s="156"/>
      <c r="B43" s="123"/>
      <c r="C43" s="124"/>
      <c r="D43" s="124"/>
      <c r="E43" s="124"/>
      <c r="F43" s="124"/>
      <c r="G43" s="124"/>
      <c r="H43" s="124"/>
      <c r="I43" s="124"/>
      <c r="J43" s="807"/>
    </row>
    <row r="44" spans="1:19" s="197" customFormat="1" ht="18" customHeight="1">
      <c r="A44" s="156"/>
      <c r="B44" s="123"/>
      <c r="C44" s="124"/>
      <c r="D44" s="124"/>
      <c r="E44" s="124"/>
      <c r="F44" s="124"/>
      <c r="G44" s="124"/>
      <c r="H44" s="124"/>
      <c r="I44" s="200"/>
      <c r="J44" s="808"/>
    </row>
    <row r="45" spans="1:19" s="394" customFormat="1" ht="16.5" customHeight="1">
      <c r="A45" s="156"/>
      <c r="B45" s="123"/>
      <c r="C45" s="198"/>
      <c r="D45" s="199"/>
      <c r="E45" s="200"/>
      <c r="F45" s="423"/>
      <c r="G45" s="124"/>
      <c r="H45" s="124"/>
      <c r="I45" s="124"/>
    </row>
    <row r="46" spans="1:19" s="195" customFormat="1" ht="16.5" customHeight="1">
      <c r="A46" s="156"/>
      <c r="B46" s="123"/>
      <c r="D46" s="199"/>
      <c r="E46" s="124"/>
      <c r="F46" s="124"/>
      <c r="G46" s="124"/>
      <c r="H46" s="124"/>
      <c r="I46" s="124"/>
    </row>
    <row r="47" spans="1:19" s="201" customFormat="1" ht="16.5" customHeight="1">
      <c r="A47" s="157"/>
      <c r="B47" s="123"/>
      <c r="D47" s="199"/>
      <c r="E47" s="200"/>
      <c r="F47" s="124"/>
      <c r="G47" s="124"/>
      <c r="H47" s="124"/>
      <c r="I47" s="124"/>
    </row>
    <row r="48" spans="1:19" s="195" customFormat="1" ht="16.5" customHeight="1">
      <c r="A48" s="157"/>
      <c r="B48" s="123"/>
      <c r="D48" s="199"/>
      <c r="E48" s="200"/>
      <c r="G48" s="124"/>
      <c r="H48" s="124"/>
      <c r="I48" s="124"/>
    </row>
    <row r="49" spans="1:9" s="201" customFormat="1" ht="16.5" customHeight="1">
      <c r="A49" s="157"/>
      <c r="B49" s="123"/>
      <c r="D49" s="199"/>
      <c r="E49" s="124"/>
      <c r="G49" s="124"/>
      <c r="H49" s="124"/>
      <c r="I49" s="124"/>
    </row>
    <row r="50" spans="1:9" s="195" customFormat="1" ht="16.5" customHeight="1">
      <c r="A50" s="159"/>
      <c r="B50" s="123"/>
      <c r="D50" s="199"/>
      <c r="E50" s="124"/>
      <c r="F50" s="124"/>
      <c r="G50" s="124"/>
      <c r="H50" s="124"/>
      <c r="I50" s="124"/>
    </row>
    <row r="51" spans="1:9" s="195" customFormat="1" ht="16.5" customHeight="1">
      <c r="A51" s="159"/>
      <c r="B51" s="123"/>
      <c r="D51" s="199"/>
      <c r="E51" s="124"/>
      <c r="F51" s="124"/>
      <c r="G51" s="124"/>
      <c r="H51" s="124"/>
      <c r="I51" s="124"/>
    </row>
    <row r="52" spans="1:9" s="195" customFormat="1" ht="15" customHeight="1">
      <c r="A52" s="159"/>
      <c r="B52" s="123"/>
      <c r="C52" s="202"/>
      <c r="D52" s="203"/>
      <c r="E52" s="200"/>
      <c r="F52" s="124"/>
      <c r="G52" s="124"/>
      <c r="H52" s="124"/>
      <c r="I52" s="124"/>
    </row>
    <row r="53" spans="1:9" s="201" customFormat="1" ht="15" customHeight="1">
      <c r="A53" s="159"/>
      <c r="B53" s="123"/>
      <c r="C53" s="202"/>
      <c r="D53" s="204"/>
      <c r="E53" s="200"/>
      <c r="F53" s="124"/>
      <c r="G53" s="124"/>
      <c r="H53" s="124"/>
      <c r="I53" s="124"/>
    </row>
    <row r="54" spans="1:9" s="123" customFormat="1">
      <c r="A54" s="159"/>
      <c r="C54" s="124"/>
      <c r="D54" s="124"/>
      <c r="E54" s="200"/>
      <c r="F54" s="124"/>
      <c r="G54" s="124"/>
      <c r="H54" s="124"/>
      <c r="I54" s="124"/>
    </row>
    <row r="55" spans="1:9" s="123" customFormat="1">
      <c r="A55" s="159"/>
      <c r="C55" s="124"/>
      <c r="D55" s="124"/>
      <c r="E55" s="200"/>
      <c r="F55" s="124"/>
      <c r="G55" s="124"/>
      <c r="H55" s="124"/>
      <c r="I55" s="124"/>
    </row>
    <row r="56" spans="1:9" s="123" customFormat="1">
      <c r="A56" s="159"/>
      <c r="C56" s="124"/>
      <c r="D56" s="124"/>
      <c r="E56" s="200"/>
      <c r="F56" s="124"/>
      <c r="G56" s="124"/>
      <c r="H56" s="124"/>
      <c r="I56" s="124"/>
    </row>
    <row r="57" spans="1:9" s="123" customFormat="1">
      <c r="A57" s="159"/>
      <c r="C57" s="124"/>
      <c r="D57" s="124"/>
      <c r="E57" s="200"/>
      <c r="F57" s="124"/>
      <c r="G57" s="124"/>
      <c r="H57" s="124"/>
      <c r="I57" s="124"/>
    </row>
    <row r="58" spans="1:9" s="123" customFormat="1">
      <c r="A58" s="159"/>
      <c r="C58" s="124"/>
      <c r="D58" s="124"/>
      <c r="E58" s="200"/>
      <c r="F58" s="124"/>
      <c r="G58" s="124"/>
      <c r="H58" s="124"/>
      <c r="I58" s="124"/>
    </row>
    <row r="59" spans="1:9" s="123" customFormat="1">
      <c r="A59" s="158"/>
      <c r="C59" s="124"/>
      <c r="D59" s="124"/>
      <c r="E59" s="200"/>
      <c r="F59" s="124"/>
      <c r="G59" s="124"/>
      <c r="H59" s="124"/>
      <c r="I59" s="124"/>
    </row>
    <row r="60" spans="1:9" s="123" customFormat="1">
      <c r="A60" s="157"/>
      <c r="C60" s="124"/>
      <c r="D60" s="124"/>
      <c r="E60" s="200"/>
      <c r="F60" s="124"/>
      <c r="G60" s="124"/>
      <c r="H60" s="124"/>
      <c r="I60" s="124"/>
    </row>
    <row r="61" spans="1:9" s="123" customFormat="1">
      <c r="A61" s="159"/>
      <c r="C61" s="124"/>
      <c r="D61" s="124"/>
      <c r="E61" s="200"/>
      <c r="F61" s="124"/>
      <c r="G61" s="124"/>
      <c r="H61" s="124"/>
      <c r="I61" s="124"/>
    </row>
    <row r="62" spans="1:9" s="123" customFormat="1">
      <c r="A62" s="159"/>
      <c r="C62" s="124"/>
      <c r="D62" s="124"/>
      <c r="E62" s="200"/>
      <c r="F62" s="124"/>
      <c r="G62" s="124"/>
      <c r="H62" s="124"/>
      <c r="I62" s="124"/>
    </row>
    <row r="63" spans="1:9" s="123" customFormat="1">
      <c r="A63" s="159"/>
      <c r="C63" s="124"/>
      <c r="D63" s="124"/>
      <c r="E63" s="200"/>
      <c r="F63" s="124"/>
      <c r="G63" s="124"/>
      <c r="H63" s="124"/>
      <c r="I63" s="124"/>
    </row>
    <row r="64" spans="1:9" s="123" customFormat="1">
      <c r="A64" s="157"/>
      <c r="C64" s="124"/>
      <c r="D64" s="124"/>
      <c r="E64" s="200"/>
      <c r="F64" s="124"/>
      <c r="G64" s="124"/>
      <c r="H64" s="124"/>
      <c r="I64" s="124"/>
    </row>
    <row r="65" spans="1:9" s="123" customFormat="1">
      <c r="A65" s="157"/>
      <c r="C65" s="124"/>
      <c r="D65" s="124"/>
      <c r="E65" s="200"/>
      <c r="F65" s="124"/>
      <c r="G65" s="124"/>
      <c r="H65" s="124"/>
      <c r="I65" s="124"/>
    </row>
    <row r="66" spans="1:9" s="123" customFormat="1">
      <c r="A66" s="157"/>
      <c r="C66" s="124"/>
      <c r="D66" s="124"/>
      <c r="E66" s="200"/>
      <c r="F66" s="124"/>
      <c r="G66" s="124"/>
      <c r="H66" s="124"/>
      <c r="I66" s="124"/>
    </row>
    <row r="67" spans="1:9" s="123" customFormat="1">
      <c r="A67" s="157"/>
      <c r="C67" s="124"/>
      <c r="D67" s="124"/>
      <c r="E67" s="200"/>
      <c r="F67" s="124"/>
      <c r="G67" s="124"/>
      <c r="H67" s="124"/>
      <c r="I67" s="124"/>
    </row>
    <row r="68" spans="1:9" s="123" customFormat="1">
      <c r="A68" s="157"/>
      <c r="C68" s="124"/>
      <c r="D68" s="124"/>
      <c r="E68" s="124"/>
      <c r="F68" s="124"/>
      <c r="G68" s="124"/>
      <c r="H68" s="124"/>
      <c r="I68" s="124"/>
    </row>
    <row r="69" spans="1:9" s="123" customFormat="1">
      <c r="A69" s="157"/>
      <c r="C69" s="124"/>
      <c r="D69" s="124"/>
      <c r="E69" s="124"/>
      <c r="F69" s="124"/>
      <c r="G69" s="124"/>
      <c r="H69" s="124"/>
      <c r="I69" s="124"/>
    </row>
    <row r="70" spans="1:9" s="123" customFormat="1">
      <c r="A70" s="157"/>
      <c r="C70" s="124"/>
      <c r="D70" s="124"/>
      <c r="E70" s="124"/>
      <c r="F70" s="124"/>
      <c r="G70" s="124"/>
      <c r="H70" s="124"/>
      <c r="I70" s="124"/>
    </row>
    <row r="71" spans="1:9" s="123" customFormat="1">
      <c r="A71" s="159"/>
      <c r="C71" s="124"/>
      <c r="D71" s="124"/>
      <c r="E71" s="124"/>
      <c r="F71" s="124"/>
      <c r="G71" s="124"/>
      <c r="H71" s="124"/>
      <c r="I71" s="124"/>
    </row>
    <row r="72" spans="1:9" s="123" customFormat="1">
      <c r="A72" s="156"/>
      <c r="C72" s="124"/>
      <c r="D72" s="124"/>
      <c r="E72" s="124"/>
      <c r="F72" s="124"/>
      <c r="G72" s="124"/>
      <c r="H72" s="124"/>
      <c r="I72" s="124"/>
    </row>
    <row r="73" spans="1:9" s="123" customFormat="1">
      <c r="A73" s="157"/>
      <c r="C73" s="124"/>
      <c r="D73" s="124"/>
      <c r="E73" s="124"/>
      <c r="F73" s="124"/>
      <c r="G73" s="124"/>
      <c r="H73" s="124"/>
      <c r="I73" s="124"/>
    </row>
    <row r="74" spans="1:9" s="123" customFormat="1">
      <c r="A74" s="158"/>
      <c r="C74" s="124"/>
      <c r="D74" s="124"/>
      <c r="E74" s="124"/>
      <c r="F74" s="124"/>
      <c r="G74" s="124"/>
      <c r="H74" s="124"/>
      <c r="I74" s="124"/>
    </row>
    <row r="75" spans="1:9" s="123" customFormat="1">
      <c r="A75" s="158"/>
      <c r="C75" s="124"/>
      <c r="D75" s="124"/>
      <c r="E75" s="124"/>
      <c r="F75" s="124"/>
      <c r="G75" s="124"/>
      <c r="H75" s="124"/>
      <c r="I75" s="124"/>
    </row>
    <row r="76" spans="1:9" s="123" customFormat="1">
      <c r="A76" s="158"/>
      <c r="C76" s="124"/>
      <c r="D76" s="124"/>
      <c r="E76" s="124"/>
      <c r="F76" s="124"/>
      <c r="G76" s="124"/>
      <c r="H76" s="124"/>
      <c r="I76" s="124"/>
    </row>
    <row r="77" spans="1:9" s="123" customFormat="1">
      <c r="A77" s="156"/>
      <c r="C77" s="124"/>
      <c r="D77" s="124"/>
      <c r="E77" s="124"/>
      <c r="F77" s="124"/>
      <c r="G77" s="124"/>
      <c r="H77" s="124"/>
      <c r="I77" s="124"/>
    </row>
    <row r="78" spans="1:9" s="123" customFormat="1">
      <c r="A78" s="156"/>
      <c r="C78" s="124"/>
      <c r="D78" s="124"/>
      <c r="E78" s="124"/>
      <c r="F78" s="124"/>
      <c r="G78" s="124"/>
      <c r="H78" s="124"/>
      <c r="I78" s="124"/>
    </row>
    <row r="79" spans="1:9" s="123" customFormat="1">
      <c r="A79" s="156"/>
      <c r="C79" s="124"/>
      <c r="D79" s="124"/>
      <c r="E79" s="124"/>
      <c r="F79" s="124"/>
      <c r="G79" s="124"/>
      <c r="H79" s="124"/>
      <c r="I79" s="124"/>
    </row>
    <row r="80" spans="1:9" s="123" customFormat="1">
      <c r="A80" s="156"/>
      <c r="C80" s="124"/>
      <c r="D80" s="124"/>
      <c r="E80" s="124"/>
      <c r="F80" s="124"/>
      <c r="G80" s="124"/>
      <c r="H80" s="124"/>
      <c r="I80" s="124"/>
    </row>
    <row r="81" spans="1:9" s="123" customFormat="1">
      <c r="A81" s="156"/>
      <c r="C81" s="124"/>
      <c r="D81" s="124"/>
      <c r="E81" s="124"/>
      <c r="F81" s="124"/>
      <c r="G81" s="124"/>
      <c r="H81" s="124"/>
      <c r="I81" s="124"/>
    </row>
    <row r="82" spans="1:9" s="123" customFormat="1">
      <c r="A82" s="156"/>
      <c r="C82" s="124"/>
      <c r="D82" s="124"/>
      <c r="E82" s="124"/>
      <c r="F82" s="124"/>
      <c r="G82" s="124"/>
      <c r="H82" s="124"/>
      <c r="I82" s="124"/>
    </row>
    <row r="83" spans="1:9" s="123" customFormat="1">
      <c r="A83" s="158"/>
      <c r="C83" s="124"/>
      <c r="D83" s="124"/>
      <c r="E83" s="124"/>
      <c r="F83" s="124"/>
      <c r="G83" s="124"/>
      <c r="H83" s="124"/>
      <c r="I83" s="124"/>
    </row>
    <row r="84" spans="1:9" s="123" customFormat="1">
      <c r="A84" s="158"/>
      <c r="C84" s="124"/>
      <c r="D84" s="124"/>
      <c r="E84" s="124"/>
      <c r="F84" s="124"/>
      <c r="G84" s="124"/>
      <c r="H84" s="124"/>
      <c r="I84" s="124"/>
    </row>
    <row r="85" spans="1:9" s="123" customFormat="1">
      <c r="A85" s="156"/>
      <c r="C85" s="124"/>
      <c r="D85" s="124"/>
      <c r="E85" s="124"/>
      <c r="F85" s="124"/>
      <c r="G85" s="124"/>
      <c r="H85" s="124"/>
      <c r="I85" s="124"/>
    </row>
    <row r="86" spans="1:9" s="123" customFormat="1">
      <c r="A86" s="157"/>
      <c r="C86" s="124"/>
      <c r="D86" s="124"/>
      <c r="E86" s="124"/>
      <c r="F86" s="124"/>
      <c r="G86" s="124"/>
      <c r="H86" s="124"/>
      <c r="I86" s="124"/>
    </row>
    <row r="87" spans="1:9" s="123" customFormat="1">
      <c r="A87" s="158"/>
      <c r="C87" s="124"/>
      <c r="D87" s="124"/>
      <c r="E87" s="124"/>
      <c r="F87" s="124"/>
      <c r="G87" s="124"/>
      <c r="H87" s="124"/>
      <c r="I87" s="124"/>
    </row>
    <row r="88" spans="1:9" s="123" customFormat="1">
      <c r="A88" s="158"/>
      <c r="C88" s="124"/>
      <c r="D88" s="124"/>
      <c r="E88" s="124"/>
      <c r="F88" s="124"/>
      <c r="G88" s="124"/>
      <c r="H88" s="124"/>
      <c r="I88" s="124"/>
    </row>
    <row r="89" spans="1:9" s="123" customFormat="1">
      <c r="A89" s="158"/>
      <c r="C89" s="124"/>
      <c r="D89" s="124"/>
      <c r="E89" s="124"/>
      <c r="F89" s="124"/>
      <c r="G89" s="124"/>
      <c r="H89" s="124"/>
      <c r="I89" s="124"/>
    </row>
    <row r="90" spans="1:9" s="123" customFormat="1">
      <c r="A90" s="158"/>
      <c r="C90" s="124"/>
      <c r="D90" s="124"/>
      <c r="E90" s="124"/>
      <c r="F90" s="124"/>
      <c r="G90" s="124"/>
      <c r="H90" s="124"/>
      <c r="I90" s="124"/>
    </row>
    <row r="91" spans="1:9" s="123" customFormat="1">
      <c r="A91" s="158"/>
      <c r="C91" s="124"/>
      <c r="D91" s="124"/>
      <c r="E91" s="124"/>
      <c r="F91" s="124"/>
      <c r="G91" s="124"/>
      <c r="H91" s="124"/>
      <c r="I91" s="124"/>
    </row>
    <row r="92" spans="1:9" s="123" customFormat="1">
      <c r="A92" s="158"/>
      <c r="C92" s="124"/>
      <c r="D92" s="124"/>
      <c r="E92" s="124"/>
      <c r="F92" s="124"/>
      <c r="G92" s="124"/>
      <c r="H92" s="124"/>
      <c r="I92" s="124"/>
    </row>
    <row r="93" spans="1:9" s="123" customFormat="1">
      <c r="A93" s="156"/>
      <c r="C93" s="124"/>
      <c r="D93" s="124"/>
      <c r="E93" s="124"/>
      <c r="F93" s="124"/>
      <c r="G93" s="124"/>
      <c r="H93" s="124"/>
      <c r="I93" s="124"/>
    </row>
    <row r="94" spans="1:9" s="123" customFormat="1">
      <c r="A94" s="156"/>
      <c r="C94" s="124"/>
      <c r="D94" s="124"/>
      <c r="E94" s="124"/>
      <c r="F94" s="124"/>
      <c r="G94" s="124"/>
      <c r="H94" s="124"/>
      <c r="I94" s="124"/>
    </row>
    <row r="95" spans="1:9" s="123" customFormat="1">
      <c r="A95" s="156"/>
      <c r="C95" s="124"/>
      <c r="D95" s="124"/>
      <c r="E95" s="124"/>
      <c r="F95" s="124"/>
      <c r="G95" s="124"/>
      <c r="H95" s="124"/>
      <c r="I95" s="124"/>
    </row>
    <row r="96" spans="1:9" s="123" customFormat="1">
      <c r="A96" s="156"/>
      <c r="C96" s="124"/>
      <c r="D96" s="124"/>
      <c r="E96" s="124"/>
      <c r="F96" s="124"/>
      <c r="G96" s="124"/>
      <c r="H96" s="124"/>
      <c r="I96" s="124"/>
    </row>
    <row r="97" spans="1:9" s="123" customFormat="1">
      <c r="A97" s="156"/>
      <c r="C97" s="124"/>
      <c r="D97" s="124"/>
      <c r="E97" s="124"/>
      <c r="F97" s="124"/>
      <c r="G97" s="124"/>
      <c r="H97" s="124"/>
      <c r="I97" s="124"/>
    </row>
    <row r="98" spans="1:9" s="123" customFormat="1">
      <c r="A98" s="156"/>
      <c r="C98" s="124"/>
      <c r="D98" s="124"/>
      <c r="E98" s="124"/>
      <c r="F98" s="124"/>
      <c r="G98" s="124"/>
      <c r="H98" s="124"/>
      <c r="I98" s="124"/>
    </row>
    <row r="99" spans="1:9" s="123" customFormat="1">
      <c r="A99" s="157"/>
      <c r="C99" s="124"/>
      <c r="D99" s="124"/>
      <c r="E99" s="124"/>
      <c r="F99" s="124"/>
      <c r="G99" s="124"/>
      <c r="H99" s="124"/>
      <c r="I99" s="124"/>
    </row>
    <row r="100" spans="1:9" s="123" customFormat="1">
      <c r="A100" s="158"/>
      <c r="C100" s="124"/>
      <c r="D100" s="124"/>
      <c r="E100" s="124"/>
      <c r="F100" s="124"/>
      <c r="G100" s="124"/>
      <c r="H100" s="124"/>
      <c r="I100" s="124"/>
    </row>
    <row r="101" spans="1:9" s="123" customFormat="1">
      <c r="A101" s="158"/>
      <c r="C101" s="124"/>
      <c r="D101" s="124"/>
      <c r="E101" s="124"/>
      <c r="F101" s="124"/>
      <c r="G101" s="124"/>
      <c r="H101" s="124"/>
      <c r="I101" s="124"/>
    </row>
    <row r="102" spans="1:9" s="123" customFormat="1">
      <c r="A102" s="158"/>
      <c r="C102" s="124"/>
      <c r="D102" s="124"/>
      <c r="E102" s="124"/>
      <c r="F102" s="124"/>
      <c r="G102" s="124"/>
      <c r="H102" s="124"/>
      <c r="I102" s="124"/>
    </row>
    <row r="103" spans="1:9" s="123" customFormat="1">
      <c r="A103" s="158"/>
      <c r="C103" s="124"/>
      <c r="D103" s="124"/>
      <c r="E103" s="124"/>
      <c r="F103" s="124"/>
      <c r="G103" s="124"/>
      <c r="H103" s="124"/>
      <c r="I103" s="124"/>
    </row>
    <row r="104" spans="1:9" s="123" customFormat="1">
      <c r="A104" s="158"/>
      <c r="C104" s="124"/>
      <c r="D104" s="124"/>
      <c r="E104" s="124"/>
      <c r="F104" s="124"/>
      <c r="G104" s="124"/>
      <c r="H104" s="124"/>
      <c r="I104" s="124"/>
    </row>
    <row r="105" spans="1:9" s="123" customFormat="1">
      <c r="A105" s="158"/>
      <c r="C105" s="124"/>
      <c r="D105" s="124"/>
      <c r="E105" s="124"/>
      <c r="F105" s="124"/>
      <c r="G105" s="124"/>
      <c r="H105" s="124"/>
      <c r="I105" s="124"/>
    </row>
    <row r="106" spans="1:9" s="123" customFormat="1">
      <c r="A106" s="156"/>
      <c r="C106" s="124"/>
      <c r="D106" s="124"/>
      <c r="E106" s="124"/>
      <c r="F106" s="124"/>
      <c r="G106" s="124"/>
      <c r="H106" s="124"/>
      <c r="I106" s="124"/>
    </row>
    <row r="107" spans="1:9" s="123" customFormat="1">
      <c r="A107" s="156"/>
      <c r="C107" s="124"/>
      <c r="D107" s="124"/>
      <c r="E107" s="124"/>
      <c r="F107" s="124"/>
      <c r="G107" s="124"/>
      <c r="H107" s="124"/>
      <c r="I107" s="124"/>
    </row>
    <row r="108" spans="1:9" s="123" customFormat="1">
      <c r="A108" s="156"/>
      <c r="C108" s="124"/>
      <c r="D108" s="124"/>
      <c r="E108" s="124"/>
      <c r="F108" s="124"/>
      <c r="G108" s="124"/>
      <c r="H108" s="124"/>
      <c r="I108" s="124"/>
    </row>
    <row r="109" spans="1:9" s="123" customFormat="1">
      <c r="A109" s="156"/>
      <c r="C109" s="124"/>
      <c r="D109" s="124"/>
      <c r="E109" s="124"/>
      <c r="F109" s="124"/>
      <c r="G109" s="124"/>
      <c r="H109" s="124"/>
      <c r="I109" s="124"/>
    </row>
    <row r="110" spans="1:9" s="123" customFormat="1">
      <c r="A110" s="156"/>
      <c r="C110" s="124"/>
      <c r="D110" s="124"/>
      <c r="E110" s="124"/>
      <c r="F110" s="124"/>
      <c r="G110" s="124"/>
      <c r="H110" s="124"/>
      <c r="I110" s="124"/>
    </row>
    <row r="111" spans="1:9" s="123" customFormat="1">
      <c r="A111" s="156"/>
      <c r="C111" s="124"/>
      <c r="D111" s="124"/>
      <c r="E111" s="124"/>
      <c r="F111" s="124"/>
      <c r="G111" s="124"/>
      <c r="H111" s="124"/>
      <c r="I111" s="124"/>
    </row>
    <row r="112" spans="1:9" s="123" customFormat="1">
      <c r="A112" s="157"/>
      <c r="C112" s="124"/>
      <c r="D112" s="124"/>
      <c r="E112" s="124"/>
      <c r="F112" s="124"/>
      <c r="G112" s="124"/>
      <c r="H112" s="124"/>
      <c r="I112" s="124"/>
    </row>
    <row r="113" spans="1:9" s="123" customFormat="1">
      <c r="A113" s="158"/>
      <c r="C113" s="124"/>
      <c r="D113" s="124"/>
      <c r="E113" s="124"/>
      <c r="F113" s="124"/>
      <c r="G113" s="124"/>
      <c r="H113" s="124"/>
      <c r="I113" s="124"/>
    </row>
    <row r="114" spans="1:9" s="123" customFormat="1">
      <c r="A114" s="158"/>
      <c r="C114" s="124"/>
      <c r="D114" s="124"/>
      <c r="E114" s="124"/>
      <c r="F114" s="124"/>
      <c r="G114" s="124"/>
      <c r="H114" s="124"/>
      <c r="I114" s="124"/>
    </row>
    <row r="115" spans="1:9" s="123" customFormat="1">
      <c r="A115" s="158"/>
      <c r="C115" s="124"/>
      <c r="D115" s="124"/>
      <c r="E115" s="124"/>
      <c r="F115" s="124"/>
      <c r="G115" s="124"/>
      <c r="H115" s="124"/>
      <c r="I115" s="124"/>
    </row>
    <row r="116" spans="1:9" s="123" customFormat="1">
      <c r="A116" s="158"/>
      <c r="C116" s="124"/>
      <c r="D116" s="124"/>
      <c r="E116" s="124"/>
      <c r="F116" s="124"/>
      <c r="G116" s="124"/>
      <c r="H116" s="124"/>
      <c r="I116" s="124"/>
    </row>
    <row r="117" spans="1:9" s="123" customFormat="1">
      <c r="A117" s="158"/>
      <c r="C117" s="124"/>
      <c r="D117" s="124"/>
      <c r="E117" s="124"/>
      <c r="F117" s="124"/>
      <c r="G117" s="124"/>
      <c r="H117" s="124"/>
      <c r="I117" s="124"/>
    </row>
    <row r="118" spans="1:9" s="123" customFormat="1">
      <c r="A118" s="158"/>
      <c r="C118" s="124"/>
      <c r="D118" s="124"/>
      <c r="E118" s="124"/>
      <c r="F118" s="124"/>
      <c r="G118" s="124"/>
      <c r="H118" s="124"/>
      <c r="I118" s="124"/>
    </row>
    <row r="119" spans="1:9" s="123" customFormat="1">
      <c r="A119" s="158"/>
      <c r="C119" s="124"/>
      <c r="D119" s="124"/>
      <c r="E119" s="124"/>
      <c r="F119" s="124"/>
      <c r="G119" s="124"/>
      <c r="H119" s="124"/>
      <c r="I119" s="124"/>
    </row>
    <row r="120" spans="1:9" s="123" customFormat="1">
      <c r="A120" s="156"/>
      <c r="C120" s="124"/>
      <c r="D120" s="124"/>
      <c r="E120" s="124"/>
      <c r="F120" s="124"/>
      <c r="G120" s="124"/>
      <c r="H120" s="124"/>
      <c r="I120" s="124"/>
    </row>
    <row r="121" spans="1:9" s="123" customFormat="1">
      <c r="A121" s="156"/>
      <c r="C121" s="124"/>
      <c r="D121" s="124"/>
      <c r="E121" s="124"/>
      <c r="F121" s="124"/>
      <c r="G121" s="124"/>
      <c r="H121" s="124"/>
      <c r="I121" s="124"/>
    </row>
    <row r="122" spans="1:9" s="123" customFormat="1">
      <c r="A122" s="156"/>
      <c r="C122" s="124"/>
      <c r="D122" s="124"/>
      <c r="E122" s="124"/>
      <c r="F122" s="124"/>
      <c r="G122" s="124"/>
      <c r="H122" s="124"/>
      <c r="I122" s="124"/>
    </row>
    <row r="123" spans="1:9" s="123" customFormat="1">
      <c r="A123" s="156"/>
      <c r="C123" s="124"/>
      <c r="D123" s="124"/>
      <c r="E123" s="124"/>
      <c r="F123" s="124"/>
      <c r="G123" s="124"/>
      <c r="H123" s="124"/>
      <c r="I123" s="124"/>
    </row>
    <row r="124" spans="1:9" s="123" customFormat="1">
      <c r="A124" s="156"/>
      <c r="C124" s="124"/>
      <c r="D124" s="124"/>
      <c r="E124" s="124"/>
      <c r="F124" s="124"/>
      <c r="G124" s="124"/>
      <c r="H124" s="124"/>
      <c r="I124" s="124"/>
    </row>
    <row r="125" spans="1:9" s="123" customFormat="1">
      <c r="A125" s="157"/>
      <c r="C125" s="124"/>
      <c r="D125" s="124"/>
      <c r="E125" s="124"/>
      <c r="F125" s="124"/>
      <c r="G125" s="124"/>
      <c r="H125" s="124"/>
      <c r="I125" s="124"/>
    </row>
    <row r="126" spans="1:9" s="123" customFormat="1">
      <c r="A126" s="158"/>
      <c r="C126" s="124"/>
      <c r="D126" s="124"/>
      <c r="E126" s="124"/>
      <c r="F126" s="124"/>
      <c r="G126" s="124"/>
      <c r="H126" s="124"/>
      <c r="I126" s="124"/>
    </row>
    <row r="127" spans="1:9" s="123" customFormat="1">
      <c r="A127" s="158"/>
      <c r="C127" s="124"/>
      <c r="D127" s="124"/>
      <c r="E127" s="124"/>
      <c r="F127" s="124"/>
      <c r="G127" s="124"/>
      <c r="H127" s="124"/>
      <c r="I127" s="124"/>
    </row>
    <row r="128" spans="1:9" s="123" customFormat="1">
      <c r="A128" s="158"/>
      <c r="C128" s="124"/>
      <c r="D128" s="124"/>
      <c r="E128" s="124"/>
      <c r="F128" s="124"/>
      <c r="G128" s="124"/>
      <c r="H128" s="124"/>
      <c r="I128" s="124"/>
    </row>
    <row r="129" spans="1:9" s="123" customFormat="1">
      <c r="A129" s="158"/>
      <c r="C129" s="124"/>
      <c r="D129" s="124"/>
      <c r="E129" s="124"/>
      <c r="F129" s="124"/>
      <c r="G129" s="124"/>
      <c r="H129" s="124"/>
      <c r="I129" s="124"/>
    </row>
    <row r="130" spans="1:9" s="123" customFormat="1">
      <c r="A130" s="158"/>
      <c r="C130" s="124"/>
      <c r="D130" s="124"/>
      <c r="E130" s="124"/>
      <c r="F130" s="124"/>
      <c r="G130" s="124"/>
      <c r="H130" s="124"/>
      <c r="I130" s="124"/>
    </row>
    <row r="131" spans="1:9" s="123" customFormat="1">
      <c r="A131" s="158"/>
      <c r="C131" s="124"/>
      <c r="D131" s="124"/>
      <c r="E131" s="124"/>
      <c r="F131" s="124"/>
      <c r="G131" s="124"/>
      <c r="H131" s="124"/>
      <c r="I131" s="124"/>
    </row>
    <row r="132" spans="1:9" s="123" customFormat="1">
      <c r="A132" s="158"/>
      <c r="C132" s="124"/>
      <c r="D132" s="124"/>
      <c r="E132" s="124"/>
      <c r="F132" s="124"/>
      <c r="G132" s="124"/>
      <c r="H132" s="124"/>
      <c r="I132" s="124"/>
    </row>
    <row r="133" spans="1:9" s="123" customFormat="1">
      <c r="A133" s="156"/>
      <c r="C133" s="124"/>
      <c r="D133" s="124"/>
      <c r="E133" s="124"/>
      <c r="F133" s="124"/>
      <c r="G133" s="124"/>
      <c r="H133" s="124"/>
      <c r="I133" s="124"/>
    </row>
    <row r="134" spans="1:9" s="123" customFormat="1">
      <c r="A134" s="156"/>
      <c r="C134" s="124"/>
      <c r="D134" s="124"/>
      <c r="E134" s="124"/>
      <c r="F134" s="124"/>
      <c r="G134" s="124"/>
      <c r="H134" s="124"/>
      <c r="I134" s="124"/>
    </row>
    <row r="135" spans="1:9" s="123" customFormat="1">
      <c r="A135" s="156"/>
      <c r="C135" s="124"/>
      <c r="D135" s="124"/>
      <c r="E135" s="124"/>
      <c r="F135" s="124"/>
      <c r="G135" s="124"/>
      <c r="H135" s="124"/>
      <c r="I135" s="124"/>
    </row>
    <row r="136" spans="1:9" s="123" customFormat="1">
      <c r="A136" s="156"/>
      <c r="C136" s="124"/>
      <c r="D136" s="124"/>
      <c r="E136" s="124"/>
      <c r="F136" s="124"/>
      <c r="G136" s="124"/>
      <c r="H136" s="124"/>
      <c r="I136" s="124"/>
    </row>
    <row r="137" spans="1:9" s="123" customFormat="1">
      <c r="A137" s="156"/>
      <c r="C137" s="124"/>
      <c r="D137" s="124"/>
      <c r="E137" s="124"/>
      <c r="F137" s="124"/>
      <c r="G137" s="124"/>
      <c r="H137" s="124"/>
      <c r="I137" s="124"/>
    </row>
    <row r="138" spans="1:9" s="123" customFormat="1">
      <c r="A138" s="157"/>
      <c r="C138" s="124"/>
      <c r="D138" s="124"/>
      <c r="E138" s="124"/>
      <c r="F138" s="124"/>
      <c r="G138" s="124"/>
      <c r="H138" s="124"/>
      <c r="I138" s="124"/>
    </row>
    <row r="139" spans="1:9" s="123" customFormat="1">
      <c r="A139" s="158"/>
      <c r="C139" s="124"/>
      <c r="D139" s="124"/>
      <c r="E139" s="124"/>
      <c r="F139" s="124"/>
      <c r="G139" s="124"/>
      <c r="H139" s="124"/>
      <c r="I139" s="124"/>
    </row>
    <row r="140" spans="1:9" s="123" customFormat="1">
      <c r="A140" s="158"/>
      <c r="C140" s="124"/>
      <c r="D140" s="124"/>
      <c r="E140" s="124"/>
      <c r="F140" s="124"/>
      <c r="G140" s="124"/>
      <c r="H140" s="124"/>
      <c r="I140" s="124"/>
    </row>
    <row r="141" spans="1:9" s="123" customFormat="1">
      <c r="A141" s="158"/>
      <c r="C141" s="124"/>
      <c r="D141" s="124"/>
      <c r="E141" s="124"/>
      <c r="F141" s="124"/>
      <c r="G141" s="124"/>
      <c r="H141" s="124"/>
      <c r="I141" s="124"/>
    </row>
    <row r="142" spans="1:9" s="123" customFormat="1">
      <c r="A142" s="158"/>
      <c r="C142" s="124"/>
      <c r="D142" s="124"/>
      <c r="E142" s="124"/>
      <c r="F142" s="124"/>
      <c r="G142" s="124"/>
      <c r="H142" s="124"/>
      <c r="I142" s="124"/>
    </row>
    <row r="143" spans="1:9" s="123" customFormat="1">
      <c r="A143" s="158"/>
      <c r="C143" s="124"/>
      <c r="D143" s="124"/>
      <c r="E143" s="124"/>
      <c r="F143" s="124"/>
      <c r="G143" s="124"/>
      <c r="H143" s="124"/>
      <c r="I143" s="124"/>
    </row>
    <row r="144" spans="1:9" s="123" customFormat="1">
      <c r="A144" s="158"/>
      <c r="C144" s="124"/>
      <c r="D144" s="124"/>
      <c r="E144" s="124"/>
      <c r="F144" s="124"/>
      <c r="G144" s="124"/>
      <c r="H144" s="124"/>
      <c r="I144" s="124"/>
    </row>
    <row r="145" spans="1:9" s="123" customFormat="1">
      <c r="A145" s="158"/>
      <c r="C145" s="124"/>
      <c r="D145" s="124"/>
      <c r="E145" s="124"/>
      <c r="F145" s="124"/>
      <c r="G145" s="124"/>
      <c r="H145" s="124"/>
      <c r="I145" s="124"/>
    </row>
    <row r="146" spans="1:9" s="123" customFormat="1">
      <c r="A146" s="156"/>
      <c r="C146" s="124"/>
      <c r="D146" s="124"/>
      <c r="E146" s="124"/>
      <c r="F146" s="124"/>
      <c r="G146" s="124"/>
      <c r="H146" s="124"/>
      <c r="I146" s="124"/>
    </row>
    <row r="147" spans="1:9" s="123" customFormat="1">
      <c r="A147" s="156"/>
      <c r="C147" s="124"/>
      <c r="D147" s="124"/>
      <c r="E147" s="124"/>
      <c r="F147" s="124"/>
      <c r="G147" s="124"/>
      <c r="H147" s="124"/>
      <c r="I147" s="124"/>
    </row>
    <row r="148" spans="1:9" s="123" customFormat="1">
      <c r="A148" s="156"/>
      <c r="C148" s="124"/>
      <c r="D148" s="124"/>
      <c r="E148" s="124"/>
      <c r="F148" s="124"/>
      <c r="G148" s="124"/>
      <c r="H148" s="124"/>
      <c r="I148" s="124"/>
    </row>
    <row r="149" spans="1:9" s="123" customFormat="1">
      <c r="A149" s="156"/>
      <c r="C149" s="124"/>
      <c r="D149" s="124"/>
      <c r="E149" s="124"/>
      <c r="F149" s="124"/>
      <c r="G149" s="124"/>
      <c r="H149" s="124"/>
      <c r="I149" s="124"/>
    </row>
    <row r="150" spans="1:9" s="123" customFormat="1">
      <c r="A150" s="156"/>
      <c r="C150" s="124"/>
      <c r="D150" s="124"/>
      <c r="E150" s="124"/>
      <c r="F150" s="124"/>
      <c r="G150" s="124"/>
      <c r="H150" s="124"/>
      <c r="I150" s="124"/>
    </row>
    <row r="151" spans="1:9" s="123" customFormat="1">
      <c r="A151" s="157"/>
      <c r="C151" s="124"/>
      <c r="D151" s="124"/>
      <c r="E151" s="124"/>
      <c r="F151" s="124"/>
      <c r="G151" s="124"/>
      <c r="H151" s="124"/>
      <c r="I151" s="124"/>
    </row>
    <row r="152" spans="1:9" s="123" customFormat="1">
      <c r="A152" s="158"/>
      <c r="C152" s="124"/>
      <c r="D152" s="124"/>
      <c r="E152" s="124"/>
      <c r="F152" s="124"/>
      <c r="G152" s="124"/>
      <c r="H152" s="124"/>
      <c r="I152" s="124"/>
    </row>
    <row r="153" spans="1:9" s="123" customFormat="1">
      <c r="A153" s="158"/>
      <c r="C153" s="124"/>
      <c r="D153" s="124"/>
      <c r="E153" s="124"/>
      <c r="F153" s="124"/>
      <c r="G153" s="124"/>
      <c r="H153" s="124"/>
      <c r="I153" s="124"/>
    </row>
    <row r="154" spans="1:9" s="123" customFormat="1">
      <c r="A154" s="158"/>
      <c r="C154" s="124"/>
      <c r="D154" s="124"/>
      <c r="E154" s="124"/>
      <c r="F154" s="124"/>
      <c r="G154" s="124"/>
      <c r="H154" s="124"/>
      <c r="I154" s="124"/>
    </row>
    <row r="155" spans="1:9" s="123" customFormat="1">
      <c r="A155" s="158"/>
      <c r="C155" s="124"/>
      <c r="D155" s="124"/>
      <c r="E155" s="124"/>
      <c r="F155" s="124"/>
      <c r="G155" s="124"/>
      <c r="H155" s="124"/>
      <c r="I155" s="124"/>
    </row>
    <row r="156" spans="1:9" s="123" customFormat="1">
      <c r="A156" s="158"/>
      <c r="C156" s="124"/>
      <c r="D156" s="124"/>
      <c r="E156" s="124"/>
      <c r="F156" s="124"/>
      <c r="G156" s="124"/>
      <c r="H156" s="124"/>
      <c r="I156" s="124"/>
    </row>
    <row r="157" spans="1:9" s="123" customFormat="1">
      <c r="A157" s="158"/>
      <c r="C157" s="124"/>
      <c r="D157" s="124"/>
      <c r="E157" s="124"/>
      <c r="F157" s="124"/>
      <c r="G157" s="124"/>
      <c r="H157" s="124"/>
      <c r="I157" s="124"/>
    </row>
    <row r="158" spans="1:9" s="123" customFormat="1">
      <c r="A158" s="158"/>
      <c r="C158" s="124"/>
      <c r="D158" s="124"/>
      <c r="E158" s="124"/>
      <c r="F158" s="124"/>
      <c r="G158" s="124"/>
      <c r="H158" s="124"/>
      <c r="I158" s="124"/>
    </row>
    <row r="159" spans="1:9" s="123" customFormat="1">
      <c r="A159" s="156"/>
      <c r="C159" s="124"/>
      <c r="D159" s="124"/>
      <c r="E159" s="124"/>
      <c r="F159" s="124"/>
      <c r="G159" s="124"/>
      <c r="H159" s="124"/>
      <c r="I159" s="124"/>
    </row>
    <row r="160" spans="1:9" s="123" customFormat="1">
      <c r="A160" s="156"/>
      <c r="C160" s="124"/>
      <c r="D160" s="124"/>
      <c r="E160" s="124"/>
      <c r="F160" s="124"/>
      <c r="G160" s="124"/>
      <c r="H160" s="124"/>
      <c r="I160" s="124"/>
    </row>
    <row r="161" spans="1:9" s="123" customFormat="1">
      <c r="A161" s="156"/>
      <c r="C161" s="124"/>
      <c r="D161" s="124"/>
      <c r="E161" s="124"/>
      <c r="F161" s="124"/>
      <c r="G161" s="124"/>
      <c r="H161" s="124"/>
      <c r="I161" s="124"/>
    </row>
    <row r="162" spans="1:9" s="123" customFormat="1">
      <c r="A162" s="156"/>
      <c r="C162" s="124"/>
      <c r="D162" s="124"/>
      <c r="E162" s="124"/>
      <c r="F162" s="124"/>
      <c r="G162" s="124"/>
      <c r="H162" s="124"/>
      <c r="I162" s="124"/>
    </row>
    <row r="163" spans="1:9" s="123" customFormat="1">
      <c r="A163" s="156"/>
      <c r="C163" s="124"/>
      <c r="D163" s="124"/>
      <c r="E163" s="124"/>
      <c r="F163" s="124"/>
      <c r="G163" s="124"/>
      <c r="H163" s="124"/>
      <c r="I163" s="124"/>
    </row>
    <row r="164" spans="1:9" s="123" customFormat="1">
      <c r="A164" s="157"/>
      <c r="C164" s="124"/>
      <c r="D164" s="124"/>
      <c r="E164" s="124"/>
      <c r="F164" s="124"/>
      <c r="G164" s="124"/>
      <c r="H164" s="124"/>
      <c r="I164" s="124"/>
    </row>
    <row r="165" spans="1:9" s="123" customFormat="1">
      <c r="A165" s="158"/>
      <c r="C165" s="124"/>
      <c r="D165" s="124"/>
      <c r="E165" s="124"/>
      <c r="F165" s="124"/>
      <c r="G165" s="124"/>
      <c r="H165" s="124"/>
      <c r="I165" s="124"/>
    </row>
    <row r="166" spans="1:9" s="123" customFormat="1">
      <c r="A166" s="158"/>
      <c r="C166" s="124"/>
      <c r="D166" s="124"/>
      <c r="E166" s="124"/>
      <c r="F166" s="124"/>
      <c r="G166" s="124"/>
      <c r="H166" s="124"/>
      <c r="I166" s="124"/>
    </row>
    <row r="167" spans="1:9" s="123" customFormat="1">
      <c r="A167" s="158"/>
      <c r="C167" s="124"/>
      <c r="D167" s="124"/>
      <c r="E167" s="124"/>
      <c r="F167" s="124"/>
      <c r="G167" s="124"/>
      <c r="H167" s="124"/>
      <c r="I167" s="124"/>
    </row>
    <row r="168" spans="1:9" s="123" customFormat="1">
      <c r="A168" s="158"/>
      <c r="C168" s="124"/>
      <c r="D168" s="124"/>
      <c r="E168" s="124"/>
      <c r="F168" s="124"/>
      <c r="G168" s="124"/>
      <c r="H168" s="124"/>
      <c r="I168" s="124"/>
    </row>
    <row r="169" spans="1:9" s="123" customFormat="1">
      <c r="A169" s="158"/>
      <c r="C169" s="124"/>
      <c r="D169" s="124"/>
      <c r="E169" s="124"/>
      <c r="F169" s="124"/>
      <c r="G169" s="124"/>
      <c r="H169" s="124"/>
      <c r="I169" s="124"/>
    </row>
    <row r="170" spans="1:9" s="123" customFormat="1">
      <c r="A170" s="158"/>
      <c r="C170" s="124"/>
      <c r="D170" s="124"/>
      <c r="E170" s="124"/>
      <c r="F170" s="124"/>
      <c r="G170" s="124"/>
      <c r="H170" s="124"/>
      <c r="I170" s="124"/>
    </row>
    <row r="171" spans="1:9" s="123" customFormat="1">
      <c r="A171" s="158"/>
      <c r="C171" s="124"/>
      <c r="D171" s="124"/>
      <c r="E171" s="124"/>
      <c r="F171" s="124"/>
      <c r="G171" s="124"/>
      <c r="H171" s="124"/>
      <c r="I171" s="124"/>
    </row>
    <row r="172" spans="1:9" s="123" customFormat="1">
      <c r="A172" s="156"/>
      <c r="C172" s="124"/>
      <c r="D172" s="124"/>
      <c r="E172" s="124"/>
      <c r="F172" s="124"/>
      <c r="G172" s="124"/>
      <c r="H172" s="124"/>
      <c r="I172" s="124"/>
    </row>
    <row r="173" spans="1:9" s="123" customFormat="1">
      <c r="A173" s="156"/>
      <c r="C173" s="124"/>
      <c r="D173" s="124"/>
      <c r="E173" s="124"/>
      <c r="F173" s="124"/>
      <c r="G173" s="124"/>
      <c r="H173" s="124"/>
      <c r="I173" s="124"/>
    </row>
    <row r="174" spans="1:9" s="123" customFormat="1">
      <c r="A174" s="156"/>
      <c r="C174" s="124"/>
      <c r="D174" s="124"/>
      <c r="E174" s="124"/>
      <c r="F174" s="124"/>
      <c r="G174" s="124"/>
      <c r="H174" s="124"/>
      <c r="I174" s="124"/>
    </row>
    <row r="175" spans="1:9" s="123" customFormat="1">
      <c r="A175" s="156"/>
      <c r="C175" s="124"/>
      <c r="D175" s="124"/>
      <c r="E175" s="124"/>
      <c r="F175" s="124"/>
      <c r="G175" s="124"/>
      <c r="H175" s="124"/>
      <c r="I175" s="124"/>
    </row>
    <row r="176" spans="1:9" s="123" customFormat="1">
      <c r="A176" s="156"/>
      <c r="C176" s="124"/>
      <c r="D176" s="124"/>
      <c r="E176" s="124"/>
      <c r="F176" s="124"/>
      <c r="G176" s="124"/>
      <c r="H176" s="124"/>
      <c r="I176" s="124"/>
    </row>
    <row r="177" spans="1:9" s="123" customFormat="1">
      <c r="A177" s="157"/>
      <c r="C177" s="124"/>
      <c r="D177" s="124"/>
      <c r="E177" s="124"/>
      <c r="F177" s="124"/>
      <c r="G177" s="124"/>
      <c r="H177" s="124"/>
      <c r="I177" s="124"/>
    </row>
    <row r="178" spans="1:9" s="123" customFormat="1">
      <c r="A178" s="158"/>
      <c r="C178" s="124"/>
      <c r="D178" s="124"/>
      <c r="E178" s="124"/>
      <c r="F178" s="124"/>
      <c r="G178" s="124"/>
      <c r="H178" s="124"/>
      <c r="I178" s="124"/>
    </row>
    <row r="179" spans="1:9" s="123" customFormat="1">
      <c r="A179" s="158"/>
      <c r="C179" s="124"/>
      <c r="D179" s="124"/>
      <c r="E179" s="124"/>
      <c r="F179" s="124"/>
      <c r="G179" s="124"/>
      <c r="H179" s="124"/>
      <c r="I179" s="124"/>
    </row>
    <row r="180" spans="1:9" s="123" customFormat="1">
      <c r="A180" s="158"/>
      <c r="C180" s="124"/>
      <c r="D180" s="124"/>
      <c r="E180" s="124"/>
      <c r="F180" s="124"/>
      <c r="G180" s="124"/>
      <c r="H180" s="124"/>
      <c r="I180" s="124"/>
    </row>
    <row r="181" spans="1:9" s="123" customFormat="1">
      <c r="A181" s="158"/>
      <c r="C181" s="124"/>
      <c r="D181" s="124"/>
      <c r="E181" s="124"/>
      <c r="F181" s="124"/>
      <c r="G181" s="124"/>
      <c r="H181" s="124"/>
      <c r="I181" s="124"/>
    </row>
    <row r="182" spans="1:9" s="123" customFormat="1">
      <c r="A182" s="158"/>
      <c r="C182" s="124"/>
      <c r="D182" s="124"/>
      <c r="E182" s="124"/>
      <c r="F182" s="124"/>
      <c r="G182" s="124"/>
      <c r="H182" s="124"/>
      <c r="I182" s="124"/>
    </row>
    <row r="183" spans="1:9" s="123" customFormat="1">
      <c r="A183" s="158"/>
      <c r="C183" s="124"/>
      <c r="D183" s="124"/>
      <c r="E183" s="124"/>
      <c r="F183" s="124"/>
      <c r="G183" s="124"/>
      <c r="H183" s="124"/>
      <c r="I183" s="124"/>
    </row>
    <row r="184" spans="1:9" s="123" customFormat="1">
      <c r="A184" s="158"/>
      <c r="C184" s="124"/>
      <c r="D184" s="124"/>
      <c r="E184" s="124"/>
      <c r="F184" s="124"/>
      <c r="G184" s="124"/>
      <c r="H184" s="124"/>
      <c r="I184" s="124"/>
    </row>
    <row r="185" spans="1:9" s="123" customFormat="1">
      <c r="A185" s="156"/>
      <c r="C185" s="124"/>
      <c r="D185" s="124"/>
      <c r="E185" s="124"/>
      <c r="F185" s="124"/>
      <c r="G185" s="124"/>
      <c r="H185" s="124"/>
      <c r="I185" s="124"/>
    </row>
    <row r="186" spans="1:9" s="123" customFormat="1">
      <c r="A186" s="156"/>
      <c r="C186" s="124"/>
      <c r="D186" s="124"/>
      <c r="E186" s="124"/>
      <c r="F186" s="124"/>
      <c r="G186" s="124"/>
      <c r="H186" s="124"/>
      <c r="I186" s="124"/>
    </row>
    <row r="187" spans="1:9" s="123" customFormat="1">
      <c r="A187" s="156"/>
      <c r="C187" s="124"/>
      <c r="D187" s="124"/>
      <c r="E187" s="124"/>
      <c r="F187" s="124">
        <v>0</v>
      </c>
      <c r="G187" s="124"/>
      <c r="H187" s="124"/>
      <c r="I187" s="124"/>
    </row>
    <row r="188" spans="1:9" s="123" customFormat="1">
      <c r="A188" s="156"/>
      <c r="C188" s="124"/>
      <c r="D188" s="124"/>
      <c r="E188" s="124"/>
      <c r="F188" s="124">
        <v>2086399.8</v>
      </c>
      <c r="G188" s="124"/>
      <c r="H188" s="124"/>
      <c r="I188" s="124"/>
    </row>
    <row r="189" spans="1:9">
      <c r="A189" s="156"/>
    </row>
    <row r="190" spans="1:9">
      <c r="A190" s="259"/>
    </row>
    <row r="191" spans="1:9">
      <c r="A191" s="259"/>
      <c r="D191" s="113">
        <v>0</v>
      </c>
    </row>
    <row r="192" spans="1:9">
      <c r="A192" s="259"/>
      <c r="D192" s="113">
        <v>0</v>
      </c>
    </row>
    <row r="193" spans="1:1">
      <c r="A193" s="259"/>
    </row>
    <row r="194" spans="1:1">
      <c r="A194" s="259"/>
    </row>
    <row r="195" spans="1:1">
      <c r="A195" s="259"/>
    </row>
    <row r="196" spans="1:1">
      <c r="A196" s="259"/>
    </row>
    <row r="197" spans="1:1">
      <c r="A197" s="259"/>
    </row>
    <row r="198" spans="1:1">
      <c r="A198" s="259"/>
    </row>
    <row r="199" spans="1:1">
      <c r="A199" s="259"/>
    </row>
    <row r="200" spans="1:1">
      <c r="A200" s="259"/>
    </row>
    <row r="201" spans="1:1">
      <c r="A201" s="259"/>
    </row>
    <row r="202" spans="1:1">
      <c r="A202" s="259"/>
    </row>
    <row r="203" spans="1:1">
      <c r="A203" s="259"/>
    </row>
    <row r="204" spans="1:1">
      <c r="A204" s="259"/>
    </row>
    <row r="326" spans="1:1">
      <c r="A326" s="407"/>
    </row>
    <row r="327" spans="1:1">
      <c r="A327" s="407"/>
    </row>
    <row r="328" spans="1:1">
      <c r="A328" s="407"/>
    </row>
    <row r="329" spans="1:1">
      <c r="A329" s="407"/>
    </row>
    <row r="330" spans="1:1">
      <c r="A330" s="407"/>
    </row>
    <row r="331" spans="1:1">
      <c r="A331" s="407"/>
    </row>
    <row r="332" spans="1:1">
      <c r="A332" s="407"/>
    </row>
    <row r="333" spans="1:1">
      <c r="A333" s="407"/>
    </row>
    <row r="334" spans="1:1">
      <c r="A334" s="407"/>
    </row>
    <row r="335" spans="1:1">
      <c r="A335" s="407"/>
    </row>
    <row r="336" spans="1:1">
      <c r="A336" s="407"/>
    </row>
    <row r="337" spans="1:1">
      <c r="A337" s="407"/>
    </row>
    <row r="338" spans="1:1">
      <c r="A338" s="407"/>
    </row>
    <row r="339" spans="1:1">
      <c r="A339" s="407"/>
    </row>
    <row r="340" spans="1:1">
      <c r="A340" s="407"/>
    </row>
    <row r="341" spans="1:1">
      <c r="A341" s="407"/>
    </row>
    <row r="342" spans="1:1">
      <c r="A342" s="407"/>
    </row>
    <row r="343" spans="1:1">
      <c r="A343" s="407"/>
    </row>
    <row r="344" spans="1:1">
      <c r="A344" s="407"/>
    </row>
    <row r="345" spans="1:1">
      <c r="A345" s="407"/>
    </row>
    <row r="346" spans="1:1">
      <c r="A346" s="407"/>
    </row>
    <row r="347" spans="1:1">
      <c r="A347" s="407"/>
    </row>
    <row r="348" spans="1:1">
      <c r="A348" s="407"/>
    </row>
    <row r="349" spans="1:1">
      <c r="A349" s="407"/>
    </row>
    <row r="350" spans="1:1">
      <c r="A350" s="407"/>
    </row>
    <row r="351" spans="1:1">
      <c r="A351" s="407"/>
    </row>
    <row r="352" spans="1:1">
      <c r="A352" s="407"/>
    </row>
    <row r="353" spans="1:1">
      <c r="A353" s="407"/>
    </row>
    <row r="354" spans="1:1">
      <c r="A354" s="407"/>
    </row>
    <row r="355" spans="1:1">
      <c r="A355" s="407"/>
    </row>
    <row r="356" spans="1:1">
      <c r="A356" s="407"/>
    </row>
    <row r="357" spans="1:1">
      <c r="A357" s="407"/>
    </row>
    <row r="358" spans="1:1">
      <c r="A358" s="407"/>
    </row>
    <row r="359" spans="1:1">
      <c r="A359" s="407"/>
    </row>
    <row r="360" spans="1:1">
      <c r="A360" s="407"/>
    </row>
    <row r="361" spans="1:1">
      <c r="A361" s="407"/>
    </row>
    <row r="362" spans="1:1">
      <c r="A362" s="407"/>
    </row>
    <row r="363" spans="1:1">
      <c r="A363" s="407"/>
    </row>
    <row r="364" spans="1:1">
      <c r="A364" s="407"/>
    </row>
    <row r="365" spans="1:1">
      <c r="A365" s="407"/>
    </row>
    <row r="366" spans="1:1">
      <c r="A366" s="407"/>
    </row>
    <row r="367" spans="1:1">
      <c r="A367" s="407"/>
    </row>
    <row r="368" spans="1:1">
      <c r="A368" s="407"/>
    </row>
    <row r="369" spans="1:1">
      <c r="A369" s="407"/>
    </row>
    <row r="370" spans="1:1">
      <c r="A370" s="407"/>
    </row>
    <row r="371" spans="1:1">
      <c r="A371" s="407"/>
    </row>
    <row r="372" spans="1:1">
      <c r="A372" s="407"/>
    </row>
    <row r="373" spans="1:1">
      <c r="A373" s="407"/>
    </row>
    <row r="374" spans="1:1">
      <c r="A374" s="407"/>
    </row>
    <row r="375" spans="1:1">
      <c r="A375" s="407"/>
    </row>
    <row r="376" spans="1:1">
      <c r="A376" s="407"/>
    </row>
    <row r="377" spans="1:1">
      <c r="A377" s="407"/>
    </row>
    <row r="378" spans="1:1">
      <c r="A378" s="407"/>
    </row>
    <row r="379" spans="1:1">
      <c r="A379" s="407"/>
    </row>
    <row r="380" spans="1:1">
      <c r="A380" s="407"/>
    </row>
    <row r="381" spans="1:1">
      <c r="A381" s="407"/>
    </row>
    <row r="382" spans="1:1">
      <c r="A382" s="407"/>
    </row>
    <row r="383" spans="1:1">
      <c r="A383" s="407"/>
    </row>
    <row r="384" spans="1:1">
      <c r="A384" s="407"/>
    </row>
    <row r="385" spans="1:1">
      <c r="A385" s="407"/>
    </row>
    <row r="386" spans="1:1">
      <c r="A386" s="407"/>
    </row>
    <row r="387" spans="1:1">
      <c r="A387" s="407"/>
    </row>
    <row r="388" spans="1:1">
      <c r="A388" s="407"/>
    </row>
    <row r="389" spans="1:1">
      <c r="A389" s="407"/>
    </row>
    <row r="390" spans="1:1">
      <c r="A390" s="407"/>
    </row>
    <row r="391" spans="1:1">
      <c r="A391" s="407"/>
    </row>
    <row r="392" spans="1:1">
      <c r="A392" s="407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L100"/>
  <sheetViews>
    <sheetView showGridLines="0" showRowColHeaders="0" zoomScaleNormal="100" workbookViewId="0">
      <pane ySplit="5" topLeftCell="A27" activePane="bottomLeft" state="frozen"/>
      <selection activeCell="L32" sqref="L32"/>
      <selection pane="bottomLeft" activeCell="A70" sqref="A70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205" customWidth="1"/>
    <col min="4" max="5" width="12.85546875" style="205" customWidth="1"/>
    <col min="6" max="6" width="10.85546875" style="205" customWidth="1"/>
    <col min="7" max="8" width="11" style="205" customWidth="1"/>
    <col min="9" max="9" width="13.42578125" style="206" customWidth="1"/>
    <col min="10" max="10" width="11.5703125" style="2" customWidth="1"/>
    <col min="11" max="14" width="11.5703125" style="2"/>
    <col min="15" max="15" width="24.7109375" style="2" customWidth="1"/>
    <col min="16" max="16" width="30.5703125" style="2" customWidth="1"/>
    <col min="17" max="68" width="11.5703125" style="2"/>
    <col min="69" max="402" width="11.5703125" style="216"/>
    <col min="403" max="16384" width="11.5703125" style="2"/>
  </cols>
  <sheetData>
    <row r="1" spans="1:402" s="207" customFormat="1" ht="18.95" customHeight="1">
      <c r="A1" s="2"/>
      <c r="B1" s="1081" t="s">
        <v>227</v>
      </c>
      <c r="C1" s="1081"/>
      <c r="D1" s="1081"/>
      <c r="E1" s="1081"/>
      <c r="F1" s="1081"/>
      <c r="G1" s="1081"/>
      <c r="H1" s="1081"/>
      <c r="I1" s="1081"/>
    </row>
    <row r="2" spans="1:402" ht="0.6" customHeight="1"/>
    <row r="3" spans="1:402" s="208" customFormat="1" ht="8.25" customHeight="1">
      <c r="A3" s="2"/>
      <c r="B3" s="209"/>
      <c r="C3" s="205"/>
      <c r="D3" s="205"/>
      <c r="E3" s="205"/>
      <c r="F3" s="205"/>
      <c r="G3" s="205"/>
      <c r="H3" s="205"/>
      <c r="I3" s="206"/>
      <c r="J3" s="426"/>
      <c r="K3" s="426"/>
    </row>
    <row r="4" spans="1:402" s="210" customFormat="1" ht="20.25" customHeight="1">
      <c r="A4" s="150"/>
      <c r="B4" s="1082" t="s">
        <v>635</v>
      </c>
      <c r="C4" s="1084" t="s">
        <v>0</v>
      </c>
      <c r="D4" s="1084" t="s">
        <v>1</v>
      </c>
      <c r="E4" s="1084" t="s">
        <v>2</v>
      </c>
      <c r="F4" s="1084" t="s">
        <v>3</v>
      </c>
      <c r="G4" s="1084" t="s">
        <v>4</v>
      </c>
      <c r="H4" s="1084" t="s">
        <v>5</v>
      </c>
      <c r="I4" s="1084" t="s">
        <v>6</v>
      </c>
      <c r="J4" s="425"/>
      <c r="K4" s="425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  <c r="IT4" s="208"/>
      <c r="IU4" s="208"/>
      <c r="IV4" s="208"/>
      <c r="IW4" s="208"/>
      <c r="IX4" s="208"/>
      <c r="IY4" s="208"/>
      <c r="IZ4" s="208"/>
      <c r="JA4" s="208"/>
      <c r="JB4" s="208"/>
      <c r="JC4" s="208"/>
      <c r="JD4" s="208"/>
      <c r="JE4" s="208"/>
      <c r="JF4" s="208"/>
      <c r="JG4" s="208"/>
      <c r="JH4" s="208"/>
      <c r="JI4" s="208"/>
      <c r="JJ4" s="208"/>
      <c r="JK4" s="208"/>
      <c r="JL4" s="208"/>
      <c r="JM4" s="208"/>
      <c r="JN4" s="208"/>
      <c r="JO4" s="208"/>
      <c r="JP4" s="208"/>
      <c r="JQ4" s="208"/>
      <c r="JR4" s="208"/>
      <c r="JS4" s="208"/>
      <c r="JT4" s="208"/>
      <c r="JU4" s="208"/>
      <c r="JV4" s="208"/>
      <c r="JW4" s="208"/>
      <c r="JX4" s="208"/>
      <c r="JY4" s="208"/>
      <c r="JZ4" s="208"/>
      <c r="KA4" s="208"/>
      <c r="KB4" s="208"/>
      <c r="KC4" s="208"/>
      <c r="KD4" s="208"/>
      <c r="KE4" s="208"/>
      <c r="KF4" s="208"/>
      <c r="KG4" s="208"/>
      <c r="KH4" s="208"/>
      <c r="KI4" s="208"/>
      <c r="KJ4" s="208"/>
      <c r="KK4" s="208"/>
      <c r="KL4" s="208"/>
      <c r="KM4" s="208"/>
      <c r="KN4" s="208"/>
      <c r="KO4" s="208"/>
      <c r="KP4" s="208"/>
      <c r="KQ4" s="208"/>
      <c r="KR4" s="208"/>
      <c r="KS4" s="208"/>
      <c r="KT4" s="208"/>
      <c r="KU4" s="208"/>
      <c r="KV4" s="208"/>
      <c r="KW4" s="208"/>
      <c r="KX4" s="208"/>
      <c r="KY4" s="208"/>
      <c r="KZ4" s="208"/>
      <c r="LA4" s="208"/>
      <c r="LB4" s="208"/>
      <c r="LC4" s="208"/>
      <c r="LD4" s="208"/>
      <c r="LE4" s="208"/>
      <c r="LF4" s="208"/>
      <c r="LG4" s="208"/>
      <c r="LH4" s="208"/>
      <c r="LI4" s="208"/>
      <c r="LJ4" s="208"/>
      <c r="LK4" s="208"/>
      <c r="LL4" s="208"/>
      <c r="LM4" s="208"/>
      <c r="LN4" s="208"/>
      <c r="LO4" s="208"/>
      <c r="LP4" s="208"/>
      <c r="LQ4" s="208"/>
      <c r="LR4" s="208"/>
      <c r="LS4" s="208"/>
      <c r="LT4" s="208"/>
      <c r="LU4" s="208"/>
      <c r="LV4" s="208"/>
      <c r="LW4" s="208"/>
      <c r="LX4" s="208"/>
      <c r="LY4" s="208"/>
      <c r="LZ4" s="208"/>
      <c r="MA4" s="208"/>
      <c r="MB4" s="208"/>
      <c r="MC4" s="208"/>
      <c r="MD4" s="208"/>
      <c r="ME4" s="208"/>
      <c r="MF4" s="208"/>
      <c r="MG4" s="208"/>
      <c r="MH4" s="208"/>
      <c r="MI4" s="208"/>
      <c r="MJ4" s="208"/>
      <c r="MK4" s="208"/>
      <c r="ML4" s="208"/>
      <c r="MM4" s="208"/>
      <c r="MN4" s="208"/>
      <c r="MO4" s="208"/>
      <c r="MP4" s="208"/>
      <c r="MQ4" s="208"/>
      <c r="MR4" s="208"/>
      <c r="MS4" s="208"/>
      <c r="MT4" s="208"/>
      <c r="MU4" s="208"/>
      <c r="MV4" s="208"/>
      <c r="MW4" s="208"/>
      <c r="MX4" s="208"/>
      <c r="MY4" s="208"/>
      <c r="MZ4" s="208"/>
      <c r="NA4" s="208"/>
      <c r="NB4" s="208"/>
      <c r="NC4" s="208"/>
      <c r="ND4" s="208"/>
      <c r="NE4" s="208"/>
      <c r="NF4" s="208"/>
      <c r="NG4" s="208"/>
      <c r="NH4" s="208"/>
      <c r="NI4" s="208"/>
      <c r="NJ4" s="208"/>
      <c r="NK4" s="208"/>
      <c r="NL4" s="208"/>
      <c r="NM4" s="208"/>
      <c r="NN4" s="208"/>
      <c r="NO4" s="208"/>
      <c r="NP4" s="208"/>
      <c r="NQ4" s="208"/>
      <c r="NR4" s="208"/>
      <c r="NS4" s="208"/>
      <c r="NT4" s="208"/>
      <c r="NU4" s="208"/>
      <c r="NV4" s="208"/>
      <c r="NW4" s="208"/>
      <c r="NX4" s="208"/>
      <c r="NY4" s="208"/>
      <c r="NZ4" s="208"/>
      <c r="OA4" s="208"/>
      <c r="OB4" s="208"/>
      <c r="OC4" s="208"/>
      <c r="OD4" s="208"/>
      <c r="OE4" s="208"/>
      <c r="OF4" s="208"/>
      <c r="OG4" s="208"/>
      <c r="OH4" s="208"/>
      <c r="OI4" s="208"/>
      <c r="OJ4" s="208"/>
      <c r="OK4" s="208"/>
      <c r="OL4" s="208"/>
    </row>
    <row r="5" spans="1:402" s="158" customFormat="1" ht="27" customHeight="1">
      <c r="A5" s="2"/>
      <c r="B5" s="1083"/>
      <c r="C5" s="1085"/>
      <c r="D5" s="1085"/>
      <c r="E5" s="1085"/>
      <c r="F5" s="1085"/>
      <c r="G5" s="1085"/>
      <c r="H5" s="1085"/>
      <c r="I5" s="1085"/>
      <c r="J5" s="424"/>
      <c r="K5" s="424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59"/>
      <c r="JG5" s="159"/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59"/>
      <c r="JZ5" s="159"/>
      <c r="KA5" s="159"/>
      <c r="KB5" s="159"/>
      <c r="KC5" s="159"/>
      <c r="KD5" s="159"/>
      <c r="KE5" s="159"/>
      <c r="KF5" s="159"/>
      <c r="KG5" s="159"/>
      <c r="KH5" s="159"/>
      <c r="KI5" s="159"/>
      <c r="KJ5" s="159"/>
      <c r="KK5" s="159"/>
      <c r="KL5" s="159"/>
      <c r="KM5" s="159"/>
      <c r="KN5" s="159"/>
      <c r="KO5" s="159"/>
      <c r="KP5" s="159"/>
      <c r="KQ5" s="159"/>
      <c r="KR5" s="159"/>
      <c r="KS5" s="159"/>
      <c r="KT5" s="159"/>
      <c r="KU5" s="159"/>
      <c r="KV5" s="159"/>
      <c r="KW5" s="159"/>
      <c r="KX5" s="159"/>
      <c r="KY5" s="159"/>
      <c r="KZ5" s="159"/>
      <c r="LA5" s="159"/>
      <c r="LB5" s="159"/>
      <c r="LC5" s="159"/>
      <c r="LD5" s="159"/>
      <c r="LE5" s="159"/>
      <c r="LF5" s="159"/>
      <c r="LG5" s="159"/>
      <c r="LH5" s="159"/>
      <c r="LI5" s="159"/>
      <c r="LJ5" s="159"/>
      <c r="LK5" s="159"/>
      <c r="LL5" s="159"/>
      <c r="LM5" s="159"/>
      <c r="LN5" s="159"/>
      <c r="LO5" s="159"/>
      <c r="LP5" s="159"/>
      <c r="LQ5" s="159"/>
      <c r="LR5" s="159"/>
      <c r="LS5" s="159"/>
      <c r="LT5" s="159"/>
      <c r="LU5" s="159"/>
      <c r="LV5" s="159"/>
      <c r="LW5" s="159"/>
      <c r="LX5" s="159"/>
      <c r="LY5" s="159"/>
      <c r="LZ5" s="159"/>
      <c r="MA5" s="159"/>
      <c r="MB5" s="159"/>
      <c r="MC5" s="159"/>
      <c r="MD5" s="159"/>
      <c r="ME5" s="159"/>
      <c r="MF5" s="159"/>
      <c r="MG5" s="159"/>
      <c r="MH5" s="159"/>
      <c r="MI5" s="159"/>
      <c r="MJ5" s="159"/>
      <c r="MK5" s="159"/>
      <c r="ML5" s="159"/>
      <c r="MM5" s="159"/>
      <c r="MN5" s="159"/>
      <c r="MO5" s="159"/>
      <c r="MP5" s="159"/>
      <c r="MQ5" s="159"/>
      <c r="MR5" s="159"/>
      <c r="MS5" s="159"/>
      <c r="MT5" s="159"/>
      <c r="MU5" s="159"/>
      <c r="MV5" s="159"/>
      <c r="MW5" s="159"/>
      <c r="MX5" s="159"/>
      <c r="MY5" s="159"/>
      <c r="MZ5" s="159"/>
      <c r="NA5" s="159"/>
      <c r="NB5" s="159"/>
      <c r="NC5" s="159"/>
      <c r="ND5" s="159"/>
      <c r="NE5" s="159"/>
      <c r="NF5" s="159"/>
      <c r="NG5" s="159"/>
      <c r="NH5" s="159"/>
      <c r="NI5" s="159"/>
      <c r="NJ5" s="159"/>
      <c r="NK5" s="159"/>
      <c r="NL5" s="159"/>
      <c r="NM5" s="159"/>
      <c r="NN5" s="159"/>
      <c r="NO5" s="159"/>
      <c r="NP5" s="159"/>
      <c r="NQ5" s="159"/>
      <c r="NR5" s="159"/>
      <c r="NS5" s="159"/>
      <c r="NT5" s="159"/>
      <c r="NU5" s="159"/>
      <c r="NV5" s="159"/>
      <c r="NW5" s="159"/>
      <c r="NX5" s="159"/>
      <c r="NY5" s="159"/>
      <c r="NZ5" s="159"/>
      <c r="OA5" s="159"/>
      <c r="OB5" s="159"/>
      <c r="OC5" s="159"/>
      <c r="OD5" s="159"/>
      <c r="OE5" s="159"/>
      <c r="OF5" s="159"/>
      <c r="OG5" s="159"/>
      <c r="OH5" s="159"/>
      <c r="OI5" s="159"/>
      <c r="OJ5" s="159"/>
      <c r="OK5" s="159"/>
      <c r="OL5" s="159"/>
    </row>
    <row r="6" spans="1:402">
      <c r="B6" s="151">
        <v>2007</v>
      </c>
      <c r="C6" s="873">
        <v>1520543</v>
      </c>
      <c r="D6" s="873">
        <v>215864</v>
      </c>
      <c r="E6" s="873">
        <v>151464</v>
      </c>
      <c r="F6" s="873">
        <v>5067</v>
      </c>
      <c r="G6" s="873">
        <v>688</v>
      </c>
      <c r="H6" s="873">
        <v>151626</v>
      </c>
      <c r="I6" s="874">
        <v>2045252</v>
      </c>
      <c r="L6" s="407"/>
      <c r="M6" s="407"/>
      <c r="N6" s="407"/>
      <c r="O6" s="407"/>
      <c r="P6" s="407"/>
    </row>
    <row r="7" spans="1:402">
      <c r="B7" s="151">
        <v>2008</v>
      </c>
      <c r="C7" s="873">
        <v>1451237.82</v>
      </c>
      <c r="D7" s="873">
        <v>232241.8</v>
      </c>
      <c r="E7" s="873">
        <v>201737.3</v>
      </c>
      <c r="F7" s="873">
        <v>5267.08</v>
      </c>
      <c r="G7" s="873">
        <v>725.56</v>
      </c>
      <c r="H7" s="873">
        <v>168337.52</v>
      </c>
      <c r="I7" s="874">
        <v>2059547.17</v>
      </c>
      <c r="L7" s="407"/>
      <c r="M7" s="407"/>
      <c r="N7" s="407"/>
      <c r="O7" s="407"/>
      <c r="P7" s="407"/>
    </row>
    <row r="8" spans="1:402">
      <c r="B8" s="151">
        <v>2009</v>
      </c>
      <c r="C8" s="873">
        <v>1256570.8</v>
      </c>
      <c r="D8" s="873">
        <v>201704.33</v>
      </c>
      <c r="E8" s="873">
        <v>254183.85</v>
      </c>
      <c r="F8" s="873">
        <v>5169.76</v>
      </c>
      <c r="G8" s="873">
        <v>708.57</v>
      </c>
      <c r="H8" s="873">
        <v>173960.28</v>
      </c>
      <c r="I8" s="874">
        <v>1892297.61</v>
      </c>
      <c r="L8" s="407"/>
      <c r="M8" s="407"/>
      <c r="N8" s="407"/>
      <c r="O8" s="407"/>
      <c r="P8" s="407"/>
    </row>
    <row r="9" spans="1:402">
      <c r="B9" s="151">
        <v>2010</v>
      </c>
      <c r="C9" s="873">
        <v>1217676</v>
      </c>
      <c r="D9" s="873">
        <v>200519.15</v>
      </c>
      <c r="E9" s="873">
        <v>258973</v>
      </c>
      <c r="F9" s="873">
        <v>5175.1000000000004</v>
      </c>
      <c r="G9" s="873">
        <v>638.65</v>
      </c>
      <c r="H9" s="873">
        <v>179091.15</v>
      </c>
      <c r="I9" s="874">
        <v>1862073.05</v>
      </c>
      <c r="L9" s="407"/>
      <c r="M9" s="407"/>
      <c r="N9" s="407"/>
      <c r="O9" s="407"/>
      <c r="P9" s="407"/>
    </row>
    <row r="10" spans="1:402">
      <c r="B10" s="151">
        <v>2011</v>
      </c>
      <c r="C10" s="873">
        <v>1141732.55</v>
      </c>
      <c r="D10" s="873">
        <v>210143.2</v>
      </c>
      <c r="E10" s="873">
        <v>245068.05</v>
      </c>
      <c r="F10" s="873">
        <v>5020.45</v>
      </c>
      <c r="G10" s="873">
        <v>623.04999999999995</v>
      </c>
      <c r="H10" s="873">
        <v>182774.25</v>
      </c>
      <c r="I10" s="874">
        <v>1785361.55</v>
      </c>
      <c r="L10" s="407"/>
      <c r="M10" s="407"/>
      <c r="N10" s="407"/>
      <c r="O10" s="407"/>
      <c r="P10" s="407"/>
    </row>
    <row r="11" spans="1:402">
      <c r="B11" s="151">
        <v>2012.01318681319</v>
      </c>
      <c r="C11" s="873">
        <v>1442388.27</v>
      </c>
      <c r="D11" s="873">
        <v>215674.85</v>
      </c>
      <c r="E11" s="875" t="s">
        <v>651</v>
      </c>
      <c r="F11" s="873">
        <v>4650.37</v>
      </c>
      <c r="G11" s="873">
        <v>492.42</v>
      </c>
      <c r="H11" s="875">
        <v>468.09000000000003</v>
      </c>
      <c r="I11" s="874">
        <v>1663674.0000000002</v>
      </c>
      <c r="L11" s="407"/>
      <c r="M11" s="407"/>
      <c r="N11" s="407"/>
      <c r="O11" s="407"/>
      <c r="P11" s="407"/>
    </row>
    <row r="12" spans="1:402">
      <c r="B12" s="151">
        <v>2013</v>
      </c>
      <c r="C12" s="873">
        <v>1361330.5</v>
      </c>
      <c r="D12" s="873">
        <v>224377.55</v>
      </c>
      <c r="E12" s="875" t="s">
        <v>651</v>
      </c>
      <c r="F12" s="873">
        <v>4414.7299999999996</v>
      </c>
      <c r="G12" s="873">
        <v>313.69</v>
      </c>
      <c r="H12" s="875" t="s">
        <v>651</v>
      </c>
      <c r="I12" s="874">
        <v>1590436.47</v>
      </c>
      <c r="L12" s="407"/>
      <c r="M12" s="407"/>
      <c r="N12" s="407"/>
      <c r="O12" s="407"/>
      <c r="P12" s="407"/>
    </row>
    <row r="13" spans="1:402">
      <c r="B13" s="151">
        <v>2014</v>
      </c>
      <c r="C13" s="873">
        <v>1321229.6800000002</v>
      </c>
      <c r="D13" s="873">
        <v>241139.95</v>
      </c>
      <c r="E13" s="875" t="s">
        <v>651</v>
      </c>
      <c r="F13" s="873">
        <v>4323.43</v>
      </c>
      <c r="G13" s="873">
        <v>260.20999999999998</v>
      </c>
      <c r="H13" s="875" t="s">
        <v>651</v>
      </c>
      <c r="I13" s="874">
        <v>1566953.27</v>
      </c>
      <c r="L13" s="407"/>
      <c r="M13" s="407"/>
      <c r="N13" s="407"/>
      <c r="O13" s="407"/>
      <c r="P13" s="407"/>
    </row>
    <row r="14" spans="1:402">
      <c r="B14" s="151">
        <v>2014.9604395604399</v>
      </c>
      <c r="C14" s="873">
        <v>1367404.1800000002</v>
      </c>
      <c r="D14" s="873">
        <v>261497.14</v>
      </c>
      <c r="E14" s="875" t="s">
        <v>651</v>
      </c>
      <c r="F14" s="873">
        <v>4492.8999999999996</v>
      </c>
      <c r="G14" s="873">
        <v>249.66</v>
      </c>
      <c r="H14" s="875" t="s">
        <v>651</v>
      </c>
      <c r="I14" s="874">
        <v>1633643.88</v>
      </c>
      <c r="L14" s="407"/>
      <c r="M14" s="407"/>
      <c r="N14" s="407"/>
      <c r="O14" s="407"/>
      <c r="P14" s="407"/>
    </row>
    <row r="15" spans="1:402">
      <c r="B15" s="151">
        <v>2016</v>
      </c>
      <c r="C15" s="873">
        <v>1450065</v>
      </c>
      <c r="D15" s="873">
        <v>278787.3</v>
      </c>
      <c r="E15" s="875" t="s">
        <v>651</v>
      </c>
      <c r="F15" s="873">
        <v>4568.1500000000005</v>
      </c>
      <c r="G15" s="873">
        <v>205.5</v>
      </c>
      <c r="H15" s="875" t="s">
        <v>651</v>
      </c>
      <c r="I15" s="874">
        <v>1733625.95</v>
      </c>
      <c r="L15" s="407"/>
      <c r="M15" s="407"/>
      <c r="N15" s="407"/>
      <c r="O15" s="407"/>
      <c r="P15" s="407"/>
    </row>
    <row r="16" spans="1:402">
      <c r="B16" s="151">
        <v>2017</v>
      </c>
      <c r="C16" s="873">
        <v>1544931.4600000002</v>
      </c>
      <c r="D16" s="873">
        <v>301218.14</v>
      </c>
      <c r="E16" s="875" t="s">
        <v>651</v>
      </c>
      <c r="F16" s="873">
        <v>4728.09</v>
      </c>
      <c r="G16" s="873">
        <v>136.22999999999999</v>
      </c>
      <c r="H16" s="875" t="s">
        <v>651</v>
      </c>
      <c r="I16" s="874">
        <v>1851013.95</v>
      </c>
      <c r="L16" s="407"/>
      <c r="M16" s="407"/>
      <c r="N16" s="407"/>
      <c r="O16" s="407"/>
      <c r="P16" s="407"/>
    </row>
    <row r="17" spans="2:16">
      <c r="B17" s="151">
        <v>2018</v>
      </c>
      <c r="C17" s="595"/>
      <c r="D17" s="595"/>
      <c r="E17" s="596"/>
      <c r="F17" s="595"/>
      <c r="G17" s="595"/>
      <c r="H17" s="596"/>
      <c r="I17" s="876"/>
      <c r="L17" s="407"/>
      <c r="M17" s="407"/>
      <c r="N17" s="407"/>
      <c r="O17" s="407"/>
      <c r="P17" s="407"/>
    </row>
    <row r="18" spans="2:16">
      <c r="B18" s="160" t="s">
        <v>9</v>
      </c>
      <c r="C18" s="877">
        <v>1511310.99</v>
      </c>
      <c r="D18" s="877">
        <v>300123.31</v>
      </c>
      <c r="E18" s="878" t="s">
        <v>651</v>
      </c>
      <c r="F18" s="877">
        <v>3523.77</v>
      </c>
      <c r="G18" s="877">
        <v>133.4</v>
      </c>
      <c r="H18" s="878" t="s">
        <v>651</v>
      </c>
      <c r="I18" s="879">
        <v>1815091.5</v>
      </c>
      <c r="L18" s="407"/>
      <c r="M18" s="407"/>
      <c r="N18" s="407"/>
      <c r="O18" s="407"/>
      <c r="P18" s="407"/>
    </row>
    <row r="19" spans="2:16">
      <c r="B19" s="160" t="s">
        <v>10</v>
      </c>
      <c r="C19" s="877">
        <v>1527931.1500000001</v>
      </c>
      <c r="D19" s="877">
        <v>304318.2</v>
      </c>
      <c r="E19" s="878" t="s">
        <v>651</v>
      </c>
      <c r="F19" s="877">
        <v>3792.75</v>
      </c>
      <c r="G19" s="877">
        <v>131.35</v>
      </c>
      <c r="H19" s="878" t="s">
        <v>651</v>
      </c>
      <c r="I19" s="879">
        <v>1836173.45</v>
      </c>
      <c r="L19" s="407"/>
      <c r="M19" s="407"/>
      <c r="N19" s="407"/>
      <c r="O19" s="407"/>
      <c r="P19" s="407"/>
    </row>
    <row r="20" spans="2:16">
      <c r="B20" s="160" t="s">
        <v>65</v>
      </c>
      <c r="C20" s="877">
        <v>1559711.55</v>
      </c>
      <c r="D20" s="877">
        <v>309770.59999999998</v>
      </c>
      <c r="E20" s="878" t="s">
        <v>651</v>
      </c>
      <c r="F20" s="877">
        <v>4210.1499999999996</v>
      </c>
      <c r="G20" s="877">
        <v>120.55</v>
      </c>
      <c r="H20" s="878" t="s">
        <v>651</v>
      </c>
      <c r="I20" s="879">
        <v>1873812.85</v>
      </c>
      <c r="L20" s="407"/>
      <c r="M20" s="407"/>
      <c r="N20" s="407"/>
      <c r="O20" s="407"/>
      <c r="P20" s="407"/>
    </row>
    <row r="21" spans="2:16">
      <c r="B21" s="160" t="s">
        <v>66</v>
      </c>
      <c r="C21" s="877">
        <v>1610493.6600000001</v>
      </c>
      <c r="D21" s="877">
        <v>315446.52</v>
      </c>
      <c r="E21" s="880" t="s">
        <v>651</v>
      </c>
      <c r="F21" s="877">
        <v>4565.66</v>
      </c>
      <c r="G21" s="877">
        <v>115.9</v>
      </c>
      <c r="H21" s="880" t="s">
        <v>651</v>
      </c>
      <c r="I21" s="879">
        <v>1930621.76</v>
      </c>
      <c r="L21" s="407"/>
      <c r="M21" s="407"/>
      <c r="N21" s="407"/>
      <c r="O21" s="407"/>
      <c r="P21" s="407"/>
    </row>
    <row r="22" spans="2:16">
      <c r="B22" s="168" t="s">
        <v>67</v>
      </c>
      <c r="C22" s="881">
        <v>1679106.17</v>
      </c>
      <c r="D22" s="881">
        <v>320166.95</v>
      </c>
      <c r="E22" s="882" t="s">
        <v>651</v>
      </c>
      <c r="F22" s="881">
        <v>4671.95</v>
      </c>
      <c r="G22" s="881">
        <v>116.45</v>
      </c>
      <c r="H22" s="882" t="s">
        <v>651</v>
      </c>
      <c r="I22" s="212">
        <v>2004061.54</v>
      </c>
      <c r="L22" s="407"/>
      <c r="M22" s="407"/>
      <c r="N22" s="407"/>
      <c r="O22" s="407"/>
      <c r="P22" s="407"/>
    </row>
    <row r="23" spans="2:16">
      <c r="B23" s="168" t="s">
        <v>68</v>
      </c>
      <c r="C23" s="881">
        <v>1697734.3699999999</v>
      </c>
      <c r="D23" s="881">
        <v>323848.19</v>
      </c>
      <c r="E23" s="882" t="s">
        <v>651</v>
      </c>
      <c r="F23" s="881">
        <v>4864.04</v>
      </c>
      <c r="G23" s="881">
        <v>112.71</v>
      </c>
      <c r="H23" s="882" t="s">
        <v>651</v>
      </c>
      <c r="I23" s="212">
        <v>2026559.33</v>
      </c>
      <c r="L23" s="407"/>
      <c r="M23" s="407"/>
      <c r="N23" s="407"/>
      <c r="O23" s="407"/>
      <c r="P23" s="407"/>
    </row>
    <row r="24" spans="2:16">
      <c r="B24" s="168" t="s">
        <v>69</v>
      </c>
      <c r="C24" s="881">
        <v>1690762.08</v>
      </c>
      <c r="D24" s="881">
        <v>324471.18</v>
      </c>
      <c r="E24" s="882" t="s">
        <v>651</v>
      </c>
      <c r="F24" s="881">
        <v>5103.8100000000004</v>
      </c>
      <c r="G24" s="881">
        <v>92.54</v>
      </c>
      <c r="H24" s="882" t="s">
        <v>651</v>
      </c>
      <c r="I24" s="212">
        <v>2020429.63</v>
      </c>
      <c r="L24" s="407"/>
      <c r="M24" s="407"/>
      <c r="N24" s="407"/>
      <c r="O24" s="407"/>
      <c r="P24" s="407"/>
    </row>
    <row r="25" spans="2:16">
      <c r="B25" s="168" t="s">
        <v>70</v>
      </c>
      <c r="C25" s="881">
        <v>1658595.76</v>
      </c>
      <c r="D25" s="881">
        <v>323507.36</v>
      </c>
      <c r="E25" s="882" t="s">
        <v>651</v>
      </c>
      <c r="F25" s="881">
        <v>5013.72</v>
      </c>
      <c r="G25" s="881">
        <v>90.54</v>
      </c>
      <c r="H25" s="882" t="s">
        <v>651</v>
      </c>
      <c r="I25" s="212">
        <v>1987207.4</v>
      </c>
      <c r="L25" s="407"/>
      <c r="M25" s="407"/>
      <c r="N25" s="407"/>
      <c r="O25" s="407"/>
      <c r="P25" s="407"/>
    </row>
    <row r="26" spans="2:16">
      <c r="B26" s="168" t="s">
        <v>77</v>
      </c>
      <c r="C26" s="881">
        <v>1663616.7999999998</v>
      </c>
      <c r="D26" s="881">
        <v>324637.05</v>
      </c>
      <c r="E26" s="882" t="s">
        <v>651</v>
      </c>
      <c r="F26" s="881">
        <v>4867.3500000000004</v>
      </c>
      <c r="G26" s="881">
        <v>88.4</v>
      </c>
      <c r="H26" s="882" t="s">
        <v>651</v>
      </c>
      <c r="I26" s="212">
        <v>1993209.6</v>
      </c>
      <c r="L26" s="407"/>
      <c r="M26" s="407"/>
      <c r="N26" s="407"/>
      <c r="O26" s="407"/>
      <c r="P26" s="407"/>
    </row>
    <row r="27" spans="2:16">
      <c r="B27" s="163" t="s">
        <v>78</v>
      </c>
      <c r="C27" s="883">
        <v>1679274.6300000001</v>
      </c>
      <c r="D27" s="883">
        <v>326529.13</v>
      </c>
      <c r="E27" s="884" t="s">
        <v>651</v>
      </c>
      <c r="F27" s="883">
        <v>4753.8999999999996</v>
      </c>
      <c r="G27" s="883">
        <v>76.36</v>
      </c>
      <c r="H27" s="884" t="s">
        <v>651</v>
      </c>
      <c r="I27" s="211">
        <v>2010634.04</v>
      </c>
      <c r="L27" s="407"/>
      <c r="M27" s="407"/>
      <c r="N27" s="407"/>
      <c r="O27" s="407"/>
      <c r="P27" s="407"/>
    </row>
    <row r="28" spans="2:16">
      <c r="B28" s="168" t="s">
        <v>79</v>
      </c>
      <c r="C28" s="881">
        <v>1650745.41</v>
      </c>
      <c r="D28" s="881">
        <v>325855.8</v>
      </c>
      <c r="E28" s="882" t="s">
        <v>651</v>
      </c>
      <c r="F28" s="881">
        <v>4410.1400000000003</v>
      </c>
      <c r="G28" s="881">
        <v>68.95</v>
      </c>
      <c r="H28" s="882" t="s">
        <v>651</v>
      </c>
      <c r="I28" s="212">
        <v>1981080.33</v>
      </c>
      <c r="L28" s="407"/>
      <c r="M28" s="407"/>
      <c r="N28" s="407"/>
      <c r="O28" s="407"/>
      <c r="P28" s="407"/>
    </row>
    <row r="29" spans="2:16">
      <c r="B29" s="168" t="s">
        <v>80</v>
      </c>
      <c r="C29" s="881">
        <v>1662670.6400000001</v>
      </c>
      <c r="D29" s="881">
        <v>326376.11</v>
      </c>
      <c r="E29" s="882" t="s">
        <v>651</v>
      </c>
      <c r="F29" s="881">
        <v>3734.7</v>
      </c>
      <c r="G29" s="881">
        <v>67.52</v>
      </c>
      <c r="H29" s="882" t="s">
        <v>651</v>
      </c>
      <c r="I29" s="212">
        <v>1992849</v>
      </c>
      <c r="L29" s="407"/>
      <c r="M29" s="407"/>
      <c r="N29" s="407"/>
      <c r="O29" s="407"/>
      <c r="P29" s="407"/>
    </row>
    <row r="30" spans="2:16">
      <c r="B30" s="213">
        <v>2019</v>
      </c>
      <c r="C30" s="597"/>
      <c r="D30" s="597"/>
      <c r="E30" s="598"/>
      <c r="F30" s="597"/>
      <c r="G30" s="597"/>
      <c r="H30" s="598"/>
      <c r="I30" s="885"/>
      <c r="L30" s="407"/>
      <c r="M30" s="407"/>
      <c r="N30" s="407"/>
      <c r="O30" s="407"/>
      <c r="P30" s="407"/>
    </row>
    <row r="31" spans="2:16">
      <c r="B31" s="160" t="s">
        <v>9</v>
      </c>
      <c r="C31" s="877">
        <v>1638322.7099999997</v>
      </c>
      <c r="D31" s="877">
        <v>324701.81</v>
      </c>
      <c r="E31" s="878" t="s">
        <v>651</v>
      </c>
      <c r="F31" s="877">
        <v>3609.54</v>
      </c>
      <c r="G31" s="877">
        <v>64.5</v>
      </c>
      <c r="H31" s="878" t="s">
        <v>651</v>
      </c>
      <c r="I31" s="879">
        <v>1966698.59</v>
      </c>
    </row>
    <row r="32" spans="2:16">
      <c r="B32" s="160" t="s">
        <v>10</v>
      </c>
      <c r="C32" s="877">
        <v>1654074.9</v>
      </c>
      <c r="D32" s="877">
        <v>327281.90000000002</v>
      </c>
      <c r="E32" s="878" t="s">
        <v>651</v>
      </c>
      <c r="F32" s="877">
        <v>3860.6</v>
      </c>
      <c r="G32" s="877">
        <v>62.3</v>
      </c>
      <c r="H32" s="878" t="s">
        <v>651</v>
      </c>
      <c r="I32" s="879">
        <v>1985279.7</v>
      </c>
    </row>
    <row r="33" spans="1:9">
      <c r="B33" s="160" t="s">
        <v>65</v>
      </c>
      <c r="C33" s="877">
        <v>1690469.89</v>
      </c>
      <c r="D33" s="877">
        <v>332095.65999999997</v>
      </c>
      <c r="E33" s="878" t="s">
        <v>651</v>
      </c>
      <c r="F33" s="877">
        <v>4329.33</v>
      </c>
      <c r="G33" s="877">
        <v>62.09</v>
      </c>
      <c r="H33" s="878" t="s">
        <v>651</v>
      </c>
      <c r="I33" s="879">
        <v>2026957</v>
      </c>
    </row>
    <row r="34" spans="1:9">
      <c r="A34" s="407"/>
      <c r="B34" s="160" t="s">
        <v>66</v>
      </c>
      <c r="C34" s="877">
        <v>1745321.8</v>
      </c>
      <c r="D34" s="877">
        <v>336456</v>
      </c>
      <c r="E34" s="880" t="s">
        <v>651</v>
      </c>
      <c r="F34" s="877">
        <v>4558.55</v>
      </c>
      <c r="G34" s="877">
        <v>63.45</v>
      </c>
      <c r="H34" s="880" t="s">
        <v>651</v>
      </c>
      <c r="I34" s="879">
        <v>2086399.8</v>
      </c>
    </row>
    <row r="35" spans="1:9">
      <c r="A35" s="407"/>
      <c r="B35" s="168" t="s">
        <v>67</v>
      </c>
      <c r="C35" s="881">
        <v>1811029.1199999999</v>
      </c>
      <c r="D35" s="881">
        <v>339375.72</v>
      </c>
      <c r="E35" s="882" t="s">
        <v>651</v>
      </c>
      <c r="F35" s="881">
        <v>4682.3599999999997</v>
      </c>
      <c r="G35" s="881">
        <v>61.45</v>
      </c>
      <c r="H35" s="882" t="s">
        <v>651</v>
      </c>
      <c r="I35" s="212">
        <v>2155148.6800000002</v>
      </c>
    </row>
    <row r="36" spans="1:9">
      <c r="A36" s="407"/>
      <c r="B36" s="168" t="s">
        <v>68</v>
      </c>
      <c r="C36" s="881">
        <v>1830668.0499999998</v>
      </c>
      <c r="D36" s="881">
        <v>342595.85</v>
      </c>
      <c r="E36" s="882" t="s">
        <v>651</v>
      </c>
      <c r="F36" s="881">
        <v>4947.6499999999996</v>
      </c>
      <c r="G36" s="881">
        <v>57.55</v>
      </c>
      <c r="H36" s="882" t="s">
        <v>651</v>
      </c>
      <c r="I36" s="212">
        <v>2178269.1</v>
      </c>
    </row>
    <row r="37" spans="1:9">
      <c r="A37" s="407"/>
      <c r="B37" s="168" t="s">
        <v>69</v>
      </c>
      <c r="C37" s="881">
        <v>1822125.9000000001</v>
      </c>
      <c r="D37" s="881">
        <v>343033.21</v>
      </c>
      <c r="E37" s="882" t="s">
        <v>651</v>
      </c>
      <c r="F37" s="881">
        <v>5154.95</v>
      </c>
      <c r="G37" s="881">
        <v>53.78</v>
      </c>
      <c r="H37" s="882" t="s">
        <v>651</v>
      </c>
      <c r="I37" s="212">
        <v>2170367.86</v>
      </c>
    </row>
    <row r="38" spans="1:9">
      <c r="A38" s="407"/>
      <c r="B38" s="168" t="s">
        <v>70</v>
      </c>
      <c r="C38" s="881">
        <v>1786137.56</v>
      </c>
      <c r="D38" s="881">
        <v>341541.09</v>
      </c>
      <c r="E38" s="882" t="s">
        <v>651</v>
      </c>
      <c r="F38" s="881">
        <v>5175.1400000000003</v>
      </c>
      <c r="G38" s="881">
        <v>52.66</v>
      </c>
      <c r="H38" s="882" t="s">
        <v>651</v>
      </c>
      <c r="I38" s="212">
        <v>2132906.4700000002</v>
      </c>
    </row>
    <row r="39" spans="1:9">
      <c r="A39" s="407"/>
      <c r="B39" s="168" t="s">
        <v>77</v>
      </c>
      <c r="C39" s="881">
        <v>1796488.27</v>
      </c>
      <c r="D39" s="881">
        <v>343658.14</v>
      </c>
      <c r="E39" s="882" t="s">
        <v>651</v>
      </c>
      <c r="F39" s="881">
        <v>5064.8500000000004</v>
      </c>
      <c r="G39" s="881">
        <v>51.47</v>
      </c>
      <c r="H39" s="882" t="s">
        <v>651</v>
      </c>
      <c r="I39" s="212">
        <v>2145262.7599999998</v>
      </c>
    </row>
    <row r="40" spans="1:9">
      <c r="A40" s="407"/>
      <c r="B40" s="163" t="s">
        <v>78</v>
      </c>
      <c r="C40" s="883">
        <v>1798918.42</v>
      </c>
      <c r="D40" s="883">
        <v>345943.69</v>
      </c>
      <c r="E40" s="884" t="s">
        <v>651</v>
      </c>
      <c r="F40" s="883">
        <v>4858.82</v>
      </c>
      <c r="G40" s="883">
        <v>50.39</v>
      </c>
      <c r="H40" s="884" t="s">
        <v>651</v>
      </c>
      <c r="I40" s="211">
        <v>2149771.34</v>
      </c>
    </row>
    <row r="41" spans="1:9">
      <c r="A41" s="407"/>
      <c r="B41" s="168" t="s">
        <v>79</v>
      </c>
      <c r="C41" s="881">
        <v>1773130.2</v>
      </c>
      <c r="D41" s="881">
        <v>345791.95</v>
      </c>
      <c r="E41" s="882" t="s">
        <v>651</v>
      </c>
      <c r="F41" s="881">
        <v>4490.8</v>
      </c>
      <c r="G41" s="881">
        <v>41.25</v>
      </c>
      <c r="H41" s="882" t="s">
        <v>651</v>
      </c>
      <c r="I41" s="212">
        <v>2123454.2000000002</v>
      </c>
    </row>
    <row r="42" spans="1:9">
      <c r="A42" s="407"/>
      <c r="B42" s="168" t="s">
        <v>80</v>
      </c>
      <c r="C42" s="881">
        <v>1774759.32</v>
      </c>
      <c r="D42" s="881">
        <v>346375.05</v>
      </c>
      <c r="E42" s="882" t="s">
        <v>651</v>
      </c>
      <c r="F42" s="881">
        <v>3806.38</v>
      </c>
      <c r="G42" s="881">
        <v>40.72</v>
      </c>
      <c r="H42" s="882" t="s">
        <v>651</v>
      </c>
      <c r="I42" s="212">
        <v>2124981.5</v>
      </c>
    </row>
    <row r="43" spans="1:9">
      <c r="A43" s="407"/>
      <c r="B43" s="863">
        <v>2020</v>
      </c>
      <c r="C43" s="597"/>
      <c r="D43" s="597"/>
      <c r="E43" s="598"/>
      <c r="F43" s="597"/>
      <c r="G43" s="597"/>
      <c r="H43" s="598"/>
      <c r="I43" s="885"/>
    </row>
    <row r="44" spans="1:9">
      <c r="A44" s="407"/>
      <c r="B44" s="12" t="s">
        <v>9</v>
      </c>
      <c r="C44" s="877">
        <v>1741155.42</v>
      </c>
      <c r="D44" s="877">
        <v>345535.47</v>
      </c>
      <c r="E44" s="878" t="s">
        <v>651</v>
      </c>
      <c r="F44" s="877">
        <v>3708.71</v>
      </c>
      <c r="G44" s="877">
        <v>40</v>
      </c>
      <c r="H44" s="878" t="s">
        <v>651</v>
      </c>
      <c r="I44" s="879">
        <v>2090439.61</v>
      </c>
    </row>
    <row r="45" spans="1:9">
      <c r="A45" s="407"/>
      <c r="B45" s="160" t="s">
        <v>10</v>
      </c>
      <c r="C45" s="877">
        <v>1764735.4500000002</v>
      </c>
      <c r="D45" s="877">
        <v>348917.7</v>
      </c>
      <c r="E45" s="878" t="s">
        <v>651</v>
      </c>
      <c r="F45" s="877">
        <v>3960.7</v>
      </c>
      <c r="G45" s="877">
        <v>40</v>
      </c>
      <c r="H45" s="878" t="s">
        <v>651</v>
      </c>
      <c r="I45" s="879">
        <v>2117653.85</v>
      </c>
    </row>
    <row r="46" spans="1:9">
      <c r="A46" s="407"/>
      <c r="B46" s="160" t="s">
        <v>65</v>
      </c>
      <c r="C46" s="877">
        <v>1722010.7200000002</v>
      </c>
      <c r="D46" s="877">
        <v>347583.59</v>
      </c>
      <c r="E46" s="878" t="s">
        <v>651</v>
      </c>
      <c r="F46" s="877">
        <v>4296.04</v>
      </c>
      <c r="G46" s="877">
        <v>39</v>
      </c>
      <c r="H46" s="878" t="s">
        <v>651</v>
      </c>
      <c r="I46" s="879">
        <v>2073929.36</v>
      </c>
    </row>
    <row r="47" spans="1:9">
      <c r="A47" s="407"/>
      <c r="B47" s="160" t="s">
        <v>66</v>
      </c>
      <c r="C47" s="877">
        <v>1627524.05</v>
      </c>
      <c r="D47" s="877">
        <v>340744.55000000005</v>
      </c>
      <c r="E47" s="880" t="s">
        <v>651</v>
      </c>
      <c r="F47" s="877">
        <v>4246.75</v>
      </c>
      <c r="G47" s="877">
        <v>36.450000000000003</v>
      </c>
      <c r="H47" s="886" t="s">
        <v>651</v>
      </c>
      <c r="I47" s="879">
        <v>1972551.8</v>
      </c>
    </row>
    <row r="48" spans="1:9">
      <c r="A48" s="407"/>
      <c r="B48" s="13" t="s">
        <v>67</v>
      </c>
      <c r="C48" s="881">
        <v>1661291.0999999999</v>
      </c>
      <c r="D48" s="881">
        <v>344175.39999999997</v>
      </c>
      <c r="E48" s="882" t="s">
        <v>651</v>
      </c>
      <c r="F48" s="877">
        <v>4382</v>
      </c>
      <c r="G48" s="877">
        <v>35</v>
      </c>
      <c r="H48" s="882" t="s">
        <v>651</v>
      </c>
      <c r="I48" s="879">
        <v>2009883.4999999998</v>
      </c>
    </row>
    <row r="49" spans="1:10">
      <c r="A49" s="407"/>
      <c r="B49" s="160" t="s">
        <v>68</v>
      </c>
      <c r="C49" s="877">
        <v>1674964.727272725</v>
      </c>
      <c r="D49" s="877">
        <v>350875.36363636411</v>
      </c>
      <c r="E49" s="880" t="s">
        <v>651</v>
      </c>
      <c r="F49" s="877">
        <v>4601.772727272727</v>
      </c>
      <c r="G49" s="877">
        <v>35</v>
      </c>
      <c r="H49" s="886" t="s">
        <v>651</v>
      </c>
      <c r="I49" s="879">
        <v>2030476.8636363617</v>
      </c>
    </row>
    <row r="50" spans="1:10">
      <c r="A50" s="407"/>
      <c r="B50" s="13" t="s">
        <v>69</v>
      </c>
      <c r="C50" s="881">
        <v>1688238</v>
      </c>
      <c r="D50" s="881">
        <v>356118</v>
      </c>
      <c r="E50" s="882" t="s">
        <v>652</v>
      </c>
      <c r="F50" s="881">
        <v>4869</v>
      </c>
      <c r="G50" s="881">
        <v>35</v>
      </c>
      <c r="H50" s="882"/>
      <c r="I50" s="879">
        <v>2049260</v>
      </c>
    </row>
    <row r="51" spans="1:10">
      <c r="A51" s="407"/>
      <c r="B51" s="13" t="s">
        <v>70</v>
      </c>
      <c r="C51" s="881">
        <v>1699160</v>
      </c>
      <c r="D51" s="881">
        <v>358792</v>
      </c>
      <c r="E51" s="882"/>
      <c r="F51" s="881">
        <v>4884</v>
      </c>
      <c r="G51" s="881">
        <v>35</v>
      </c>
      <c r="H51" s="882"/>
      <c r="I51" s="212">
        <v>2062871</v>
      </c>
    </row>
    <row r="52" spans="1:10">
      <c r="A52" s="407"/>
      <c r="B52" s="13" t="s">
        <v>77</v>
      </c>
      <c r="C52" s="881">
        <v>1712918</v>
      </c>
      <c r="D52" s="881">
        <v>360497</v>
      </c>
      <c r="E52" s="882"/>
      <c r="F52" s="881">
        <v>4751</v>
      </c>
      <c r="G52" s="881">
        <v>35</v>
      </c>
      <c r="H52" s="882"/>
      <c r="I52" s="212">
        <v>2078201</v>
      </c>
      <c r="J52" s="928"/>
    </row>
    <row r="53" spans="1:10">
      <c r="A53" s="407"/>
      <c r="B53" s="525" t="s">
        <v>78</v>
      </c>
      <c r="C53" s="883">
        <v>1707904</v>
      </c>
      <c r="D53" s="883">
        <v>362006</v>
      </c>
      <c r="E53" s="884"/>
      <c r="F53" s="883">
        <v>4593</v>
      </c>
      <c r="G53" s="883">
        <v>35</v>
      </c>
      <c r="H53" s="884"/>
      <c r="I53" s="211">
        <v>2074538</v>
      </c>
    </row>
    <row r="54" spans="1:10">
      <c r="A54" s="407"/>
      <c r="B54" s="13" t="s">
        <v>79</v>
      </c>
      <c r="C54" s="881"/>
      <c r="D54" s="881"/>
      <c r="E54" s="882"/>
      <c r="F54" s="881"/>
      <c r="G54" s="881"/>
      <c r="H54" s="882"/>
      <c r="I54" s="212"/>
    </row>
    <row r="55" spans="1:10">
      <c r="A55" s="407"/>
      <c r="B55" s="13" t="s">
        <v>80</v>
      </c>
      <c r="C55" s="881"/>
      <c r="D55" s="881"/>
      <c r="E55" s="882"/>
      <c r="F55" s="881"/>
      <c r="G55" s="881"/>
      <c r="H55" s="882"/>
      <c r="I55" s="212"/>
    </row>
    <row r="56" spans="1:10">
      <c r="A56" s="407"/>
    </row>
    <row r="57" spans="1:10">
      <c r="A57" s="407"/>
    </row>
    <row r="58" spans="1:10">
      <c r="A58" s="407"/>
    </row>
    <row r="59" spans="1:10">
      <c r="A59" s="407"/>
    </row>
    <row r="60" spans="1:10">
      <c r="A60" s="407"/>
    </row>
    <row r="61" spans="1:10">
      <c r="A61" s="407"/>
    </row>
    <row r="62" spans="1:10">
      <c r="A62" s="407"/>
    </row>
    <row r="63" spans="1:10">
      <c r="A63" s="407"/>
    </row>
    <row r="64" spans="1:10">
      <c r="A64" s="407"/>
    </row>
    <row r="65" spans="1:1">
      <c r="A65" s="407"/>
    </row>
    <row r="66" spans="1:1">
      <c r="A66" s="407"/>
    </row>
    <row r="67" spans="1:1">
      <c r="A67" s="407"/>
    </row>
    <row r="68" spans="1:1">
      <c r="A68" s="407"/>
    </row>
    <row r="69" spans="1:1">
      <c r="A69" s="407"/>
    </row>
    <row r="70" spans="1:1">
      <c r="A70" s="407"/>
    </row>
    <row r="71" spans="1:1">
      <c r="A71" s="407"/>
    </row>
    <row r="72" spans="1:1">
      <c r="A72" s="407"/>
    </row>
    <row r="73" spans="1:1">
      <c r="A73" s="407"/>
    </row>
    <row r="74" spans="1:1">
      <c r="A74" s="407"/>
    </row>
    <row r="75" spans="1:1">
      <c r="A75" s="407"/>
    </row>
    <row r="76" spans="1:1">
      <c r="A76" s="407"/>
    </row>
    <row r="77" spans="1:1">
      <c r="A77" s="407"/>
    </row>
    <row r="78" spans="1:1">
      <c r="A78" s="407"/>
    </row>
    <row r="79" spans="1:1">
      <c r="A79" s="407"/>
    </row>
    <row r="80" spans="1:1">
      <c r="A80" s="407"/>
    </row>
    <row r="81" spans="1:1">
      <c r="A81" s="407"/>
    </row>
    <row r="82" spans="1:1">
      <c r="A82" s="407"/>
    </row>
    <row r="83" spans="1:1">
      <c r="A83" s="407"/>
    </row>
    <row r="84" spans="1:1">
      <c r="A84" s="407"/>
    </row>
    <row r="85" spans="1:1">
      <c r="A85" s="407"/>
    </row>
    <row r="86" spans="1:1">
      <c r="A86" s="407"/>
    </row>
    <row r="87" spans="1:1">
      <c r="A87" s="407"/>
    </row>
    <row r="88" spans="1:1">
      <c r="A88" s="407"/>
    </row>
    <row r="89" spans="1:1">
      <c r="A89" s="407"/>
    </row>
    <row r="90" spans="1:1">
      <c r="A90" s="407"/>
    </row>
    <row r="91" spans="1:1">
      <c r="A91" s="407"/>
    </row>
    <row r="92" spans="1:1">
      <c r="A92" s="407"/>
    </row>
    <row r="93" spans="1:1">
      <c r="A93" s="407"/>
    </row>
    <row r="94" spans="1:1">
      <c r="A94" s="407"/>
    </row>
    <row r="95" spans="1:1">
      <c r="A95" s="407"/>
    </row>
    <row r="96" spans="1:1">
      <c r="A96" s="407"/>
    </row>
    <row r="97" spans="1:1">
      <c r="A97" s="407"/>
    </row>
    <row r="98" spans="1:1">
      <c r="A98" s="407"/>
    </row>
    <row r="99" spans="1:1">
      <c r="A99" s="407"/>
    </row>
    <row r="100" spans="1:1">
      <c r="A100" s="407"/>
    </row>
  </sheetData>
  <mergeCells count="9"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H63"/>
  <sheetViews>
    <sheetView showGridLines="0" showRowColHeaders="0" topLeftCell="A3" zoomScaleNormal="100" workbookViewId="0">
      <pane ySplit="5" topLeftCell="A29" activePane="bottomLeft" state="frozen"/>
      <selection activeCell="L32" sqref="L32"/>
      <selection pane="bottomLeft" activeCell="N68" sqref="N68"/>
    </sheetView>
  </sheetViews>
  <sheetFormatPr baseColWidth="10" defaultColWidth="11.5703125" defaultRowHeight="12.75"/>
  <cols>
    <col min="1" max="1" width="2.7109375" style="2" customWidth="1"/>
    <col min="2" max="2" width="17" style="143" customWidth="1"/>
    <col min="3" max="3" width="20.42578125" style="214" customWidth="1"/>
    <col min="4" max="4" width="17.85546875" style="142" customWidth="1"/>
    <col min="5" max="5" width="16.140625" style="142" customWidth="1"/>
    <col min="6" max="6" width="17.140625" style="142" customWidth="1"/>
    <col min="7" max="7" width="12.85546875" style="142" customWidth="1"/>
    <col min="8" max="8" width="0.140625" style="142" customWidth="1"/>
    <col min="9" max="16384" width="11.5703125" style="2"/>
  </cols>
  <sheetData>
    <row r="1" spans="1:8" hidden="1"/>
    <row r="2" spans="1:8" hidden="1"/>
    <row r="3" spans="1:8" ht="18" customHeight="1">
      <c r="B3" s="1086" t="s">
        <v>216</v>
      </c>
      <c r="C3" s="1087"/>
      <c r="D3" s="1087"/>
      <c r="E3" s="1087"/>
      <c r="F3" s="1087"/>
      <c r="G3" s="1087"/>
    </row>
    <row r="4" spans="1:8" s="216" customFormat="1" ht="15.75">
      <c r="A4" s="150"/>
      <c r="B4" s="1086" t="s">
        <v>76</v>
      </c>
      <c r="C4" s="1087"/>
      <c r="D4" s="1087"/>
      <c r="E4" s="1087"/>
      <c r="F4" s="1087"/>
      <c r="G4" s="1087"/>
      <c r="H4" s="142"/>
    </row>
    <row r="5" spans="1:8" s="216" customFormat="1" ht="6.95" customHeight="1">
      <c r="A5" s="2"/>
      <c r="B5" s="217"/>
      <c r="C5" s="218"/>
      <c r="D5" s="219"/>
      <c r="E5" s="219"/>
      <c r="F5" s="219"/>
      <c r="G5" s="219"/>
      <c r="H5" s="219"/>
    </row>
    <row r="6" spans="1:8" ht="27.6" customHeight="1">
      <c r="B6" s="1090" t="s">
        <v>635</v>
      </c>
      <c r="C6" s="1088" t="s">
        <v>86</v>
      </c>
      <c r="D6" s="220" t="s">
        <v>234</v>
      </c>
      <c r="E6" s="221"/>
      <c r="F6" s="220" t="s">
        <v>235</v>
      </c>
      <c r="G6" s="221"/>
    </row>
    <row r="7" spans="1:8" ht="18" customHeight="1">
      <c r="B7" s="1090"/>
      <c r="C7" s="1089"/>
      <c r="D7" s="222" t="s">
        <v>7</v>
      </c>
      <c r="E7" s="223" t="s">
        <v>238</v>
      </c>
      <c r="F7" s="224" t="s">
        <v>7</v>
      </c>
      <c r="G7" s="225" t="s">
        <v>238</v>
      </c>
    </row>
    <row r="8" spans="1:8">
      <c r="B8" s="230">
        <v>2001</v>
      </c>
      <c r="C8" s="229">
        <v>15845332.529999999</v>
      </c>
      <c r="D8" s="228">
        <v>37759.890000002459</v>
      </c>
      <c r="E8" s="227">
        <v>0.23887215867952705</v>
      </c>
      <c r="F8" s="228">
        <v>535533.40419355035</v>
      </c>
      <c r="G8" s="227">
        <v>3.4979779930021806</v>
      </c>
    </row>
    <row r="9" spans="1:8">
      <c r="B9" s="230">
        <v>2002</v>
      </c>
      <c r="C9" s="229">
        <v>16340244.600000001</v>
      </c>
      <c r="D9" s="228">
        <v>46582.560000002384</v>
      </c>
      <c r="E9" s="227">
        <v>0.28589374129428791</v>
      </c>
      <c r="F9" s="228">
        <v>494912.07000000216</v>
      </c>
      <c r="G9" s="227">
        <v>3.1233933971595889</v>
      </c>
    </row>
    <row r="10" spans="1:8">
      <c r="B10" s="230">
        <v>2003</v>
      </c>
      <c r="C10" s="229">
        <v>16830082.649999999</v>
      </c>
      <c r="D10" s="228">
        <v>44606.820000000298</v>
      </c>
      <c r="E10" s="227">
        <v>0.26574653260813363</v>
      </c>
      <c r="F10" s="228">
        <v>489838.04999999702</v>
      </c>
      <c r="G10" s="227">
        <v>2.9977400093508919</v>
      </c>
    </row>
    <row r="11" spans="1:8">
      <c r="B11" s="230">
        <v>2004</v>
      </c>
      <c r="C11" s="229">
        <v>17314217.050000001</v>
      </c>
      <c r="D11" s="228">
        <v>67098.330000005662</v>
      </c>
      <c r="E11" s="227">
        <v>0.38904080785503936</v>
      </c>
      <c r="F11" s="228">
        <v>484134.40000000224</v>
      </c>
      <c r="G11" s="227">
        <v>2.8766014408135021</v>
      </c>
    </row>
    <row r="12" spans="1:8">
      <c r="B12" s="230">
        <v>2005</v>
      </c>
      <c r="C12" s="229">
        <v>18294813.400000002</v>
      </c>
      <c r="D12" s="228">
        <v>97873.860000006855</v>
      </c>
      <c r="E12" s="227">
        <v>0.53785890635545286</v>
      </c>
      <c r="F12" s="228">
        <v>980596.35000000149</v>
      </c>
      <c r="G12" s="227">
        <v>5.66353273248356</v>
      </c>
    </row>
    <row r="13" spans="1:8">
      <c r="B13" s="230">
        <v>2006</v>
      </c>
      <c r="C13" s="229">
        <v>18866359.010000002</v>
      </c>
      <c r="D13" s="228">
        <v>89261.90000000596</v>
      </c>
      <c r="E13" s="227">
        <v>0.47537646249094223</v>
      </c>
      <c r="F13" s="228">
        <v>571545.6099999994</v>
      </c>
      <c r="G13" s="227">
        <v>3.1240854853430591</v>
      </c>
    </row>
    <row r="14" spans="1:8">
      <c r="B14" s="230">
        <v>2007</v>
      </c>
      <c r="C14" s="229">
        <v>19371683.499999993</v>
      </c>
      <c r="D14" s="228">
        <v>80698.149999991059</v>
      </c>
      <c r="E14" s="227">
        <v>0.41832051881161192</v>
      </c>
      <c r="F14" s="228">
        <v>505324.48999999091</v>
      </c>
      <c r="G14" s="227">
        <v>2.6784420339512707</v>
      </c>
    </row>
    <row r="15" spans="1:8">
      <c r="B15" s="230">
        <v>2008</v>
      </c>
      <c r="C15" s="226">
        <v>18918473.260000002</v>
      </c>
      <c r="D15" s="228">
        <v>-101886.20999999344</v>
      </c>
      <c r="E15" s="227">
        <v>-0.53566921361655773</v>
      </c>
      <c r="F15" s="228">
        <v>-453210.23999999091</v>
      </c>
      <c r="G15" s="227">
        <v>-2.3395500964074216</v>
      </c>
    </row>
    <row r="16" spans="1:8">
      <c r="B16" s="230">
        <v>2009</v>
      </c>
      <c r="C16" s="226">
        <v>17908945.379999999</v>
      </c>
      <c r="D16" s="228">
        <v>-26149.169999998063</v>
      </c>
      <c r="E16" s="227">
        <v>-0.14579889683379577</v>
      </c>
      <c r="F16" s="228">
        <v>-1009527.8800000027</v>
      </c>
      <c r="G16" s="227">
        <v>-5.3362016380808228</v>
      </c>
    </row>
    <row r="17" spans="2:7">
      <c r="B17" s="230">
        <v>2010</v>
      </c>
      <c r="C17" s="226">
        <v>17666149.050000001</v>
      </c>
      <c r="D17" s="228">
        <v>-5330.5799999982119</v>
      </c>
      <c r="E17" s="227">
        <v>-3.016487646540611E-2</v>
      </c>
      <c r="F17" s="228">
        <v>-242796.32999999821</v>
      </c>
      <c r="G17" s="227">
        <v>-1.3557265648436356</v>
      </c>
    </row>
    <row r="18" spans="2:7">
      <c r="B18" s="230">
        <v>2011</v>
      </c>
      <c r="C18" s="226">
        <v>17360312.550000001</v>
      </c>
      <c r="D18" s="228">
        <v>-75249.079999994487</v>
      </c>
      <c r="E18" s="227">
        <v>-0.43158391795374484</v>
      </c>
      <c r="F18" s="228">
        <v>-305836.5</v>
      </c>
      <c r="G18" s="227">
        <v>-1.7312007225479675</v>
      </c>
    </row>
    <row r="19" spans="2:7">
      <c r="B19" s="230">
        <v>2012</v>
      </c>
      <c r="C19" s="226">
        <v>16531048.140000001</v>
      </c>
      <c r="D19" s="228">
        <v>-205678.49000000022</v>
      </c>
      <c r="E19" s="227">
        <v>-1.2289051171531185</v>
      </c>
      <c r="F19" s="228">
        <v>-717482.16000000015</v>
      </c>
      <c r="G19" s="227">
        <v>-4.1596712735577341</v>
      </c>
    </row>
    <row r="20" spans="2:7">
      <c r="B20" s="230">
        <v>2013</v>
      </c>
      <c r="C20" s="226">
        <v>16360372.52</v>
      </c>
      <c r="D20" s="228">
        <v>54927.139999998733</v>
      </c>
      <c r="E20" s="227">
        <v>0.33686378212871659</v>
      </c>
      <c r="F20" s="228">
        <v>-376354.11000000127</v>
      </c>
      <c r="G20" s="227">
        <v>-2.2486721467111721</v>
      </c>
    </row>
    <row r="21" spans="2:7">
      <c r="B21" s="230">
        <v>2014</v>
      </c>
      <c r="C21" s="226">
        <v>16690519.73</v>
      </c>
      <c r="D21" s="228">
        <v>28816.780000001192</v>
      </c>
      <c r="E21" s="227">
        <v>0.1729521891398349</v>
      </c>
      <c r="F21" s="228">
        <v>330147.21000000089</v>
      </c>
      <c r="G21" s="227">
        <v>2.0179687815568172</v>
      </c>
    </row>
    <row r="22" spans="2:7">
      <c r="B22" s="230">
        <v>2015</v>
      </c>
      <c r="C22" s="226">
        <v>17221466.52</v>
      </c>
      <c r="D22" s="228">
        <v>31651.519999999553</v>
      </c>
      <c r="E22" s="227">
        <v>0.18412949761238906</v>
      </c>
      <c r="F22" s="228">
        <v>530946.78999999911</v>
      </c>
      <c r="G22" s="227">
        <v>3.1811279611962107</v>
      </c>
    </row>
    <row r="23" spans="2:7">
      <c r="B23" s="235">
        <v>2016</v>
      </c>
      <c r="C23" s="226">
        <v>17813355.899999999</v>
      </c>
      <c r="D23" s="228">
        <v>101335.21000000089</v>
      </c>
      <c r="E23" s="227">
        <v>0.57212675941156022</v>
      </c>
      <c r="F23" s="228">
        <v>591889.37999999896</v>
      </c>
      <c r="G23" s="227">
        <v>3.4369278557816898</v>
      </c>
    </row>
    <row r="24" spans="2:7">
      <c r="B24" s="235">
        <v>2017</v>
      </c>
      <c r="C24" s="226">
        <v>18430529.030000001</v>
      </c>
      <c r="D24" s="228">
        <v>94367.580000001937</v>
      </c>
      <c r="E24" s="227">
        <v>0.51465286372685171</v>
      </c>
      <c r="F24" s="228">
        <v>617173.13000000268</v>
      </c>
      <c r="G24" s="227">
        <v>3.4646651280346532</v>
      </c>
    </row>
    <row r="25" spans="2:7">
      <c r="B25" s="235">
        <v>2018</v>
      </c>
      <c r="C25" s="232"/>
      <c r="D25" s="233"/>
      <c r="E25" s="234"/>
      <c r="F25" s="233"/>
      <c r="G25" s="234"/>
    </row>
    <row r="26" spans="2:7">
      <c r="B26" s="237" t="s">
        <v>9</v>
      </c>
      <c r="C26" s="238">
        <v>18282030.809999999</v>
      </c>
      <c r="D26" s="239">
        <v>-178169.70999999717</v>
      </c>
      <c r="E26" s="887">
        <v>-0.9651558757824148</v>
      </c>
      <c r="F26" s="239">
        <v>607856.30999999866</v>
      </c>
      <c r="G26" s="887">
        <v>3.4392345170067244</v>
      </c>
    </row>
    <row r="27" spans="2:7">
      <c r="B27" s="237" t="s">
        <v>10</v>
      </c>
      <c r="C27" s="238">
        <v>18363514.199999999</v>
      </c>
      <c r="D27" s="239">
        <v>81483.390000000596</v>
      </c>
      <c r="E27" s="887">
        <v>0.44570207132257167</v>
      </c>
      <c r="F27" s="239">
        <v>615259.34999999776</v>
      </c>
      <c r="G27" s="887">
        <v>3.4665906884923743</v>
      </c>
    </row>
    <row r="28" spans="2:7">
      <c r="B28" s="237" t="s">
        <v>65</v>
      </c>
      <c r="C28" s="238">
        <v>18502087.599999998</v>
      </c>
      <c r="D28" s="239">
        <v>138573.39999999851</v>
      </c>
      <c r="E28" s="887">
        <v>0.75461264380429327</v>
      </c>
      <c r="F28" s="239">
        <v>592080.96999999881</v>
      </c>
      <c r="G28" s="887">
        <v>3.3058668387550512</v>
      </c>
    </row>
    <row r="29" spans="2:7">
      <c r="B29" s="237" t="s">
        <v>66</v>
      </c>
      <c r="C29" s="240">
        <v>18678460.850000001</v>
      </c>
      <c r="D29" s="241">
        <v>176373.25000000373</v>
      </c>
      <c r="E29" s="242">
        <v>0.95326134981657162</v>
      </c>
      <c r="F29" s="241">
        <v>556238.55000000447</v>
      </c>
      <c r="G29" s="242">
        <v>3.069372733607878</v>
      </c>
    </row>
    <row r="30" spans="2:7">
      <c r="B30" s="237" t="s">
        <v>67</v>
      </c>
      <c r="C30" s="240">
        <v>18915667.809999999</v>
      </c>
      <c r="D30" s="241">
        <v>237206.95999999717</v>
      </c>
      <c r="E30" s="242">
        <v>1.2699491778520837</v>
      </c>
      <c r="F30" s="241">
        <v>570253.61999999732</v>
      </c>
      <c r="G30" s="242">
        <v>3.108425975527112</v>
      </c>
    </row>
    <row r="31" spans="2:7">
      <c r="B31" s="237" t="s">
        <v>68</v>
      </c>
      <c r="C31" s="240">
        <v>19006990.190000001</v>
      </c>
      <c r="D31" s="241">
        <v>91322.380000002682</v>
      </c>
      <c r="E31" s="242">
        <v>0.48278697277461902</v>
      </c>
      <c r="F31" s="241">
        <v>573883.68000000343</v>
      </c>
      <c r="G31" s="242">
        <v>3.1133313296305829</v>
      </c>
    </row>
    <row r="32" spans="2:7">
      <c r="B32" s="237" t="s">
        <v>69</v>
      </c>
      <c r="C32" s="240">
        <v>19042809.68</v>
      </c>
      <c r="D32" s="241">
        <v>35819.489999998361</v>
      </c>
      <c r="E32" s="242">
        <v>0.18845429834991023</v>
      </c>
      <c r="F32" s="241">
        <v>553480.73000000045</v>
      </c>
      <c r="G32" s="242">
        <v>2.9935144293054492</v>
      </c>
    </row>
    <row r="33" spans="2:7">
      <c r="B33" s="237" t="s">
        <v>70</v>
      </c>
      <c r="C33" s="240">
        <v>18839813.769999996</v>
      </c>
      <c r="D33" s="241">
        <v>-202995.91000000387</v>
      </c>
      <c r="E33" s="242">
        <v>-1.0659976831738334</v>
      </c>
      <c r="F33" s="241">
        <v>529969.87999999896</v>
      </c>
      <c r="G33" s="242">
        <v>2.8944532961826326</v>
      </c>
    </row>
    <row r="34" spans="2:7">
      <c r="B34" s="237" t="s">
        <v>77</v>
      </c>
      <c r="C34" s="240">
        <v>18862712.800000004</v>
      </c>
      <c r="D34" s="241">
        <v>22899.030000008643</v>
      </c>
      <c r="E34" s="242">
        <v>0.12154594668271557</v>
      </c>
      <c r="F34" s="241">
        <v>526551.35000000522</v>
      </c>
      <c r="G34" s="242">
        <v>2.8716552885719011</v>
      </c>
    </row>
    <row r="35" spans="2:7">
      <c r="B35" s="173" t="s">
        <v>78</v>
      </c>
      <c r="C35" s="243">
        <v>18993072.809999999</v>
      </c>
      <c r="D35" s="244">
        <v>130360.00999999419</v>
      </c>
      <c r="E35" s="245">
        <v>0.69109894945754036</v>
      </c>
      <c r="F35" s="244">
        <v>562543.77999999747</v>
      </c>
      <c r="G35" s="245">
        <v>3.052238918830426</v>
      </c>
    </row>
    <row r="36" spans="2:7">
      <c r="B36" s="237" t="s">
        <v>79</v>
      </c>
      <c r="C36" s="240">
        <v>18945624.190000001</v>
      </c>
      <c r="D36" s="241">
        <v>-47448.619999997318</v>
      </c>
      <c r="E36" s="242">
        <v>-0.24982066079910226</v>
      </c>
      <c r="F36" s="241">
        <v>527867.98999999836</v>
      </c>
      <c r="G36" s="242">
        <v>2.8660819714835668</v>
      </c>
    </row>
    <row r="37" spans="2:7">
      <c r="B37" s="237" t="s">
        <v>80</v>
      </c>
      <c r="C37" s="240">
        <v>19024165.170000002</v>
      </c>
      <c r="D37" s="241">
        <v>78540.980000000447</v>
      </c>
      <c r="E37" s="242">
        <v>0.41456000188928499</v>
      </c>
      <c r="F37" s="241">
        <v>563964.65000000596</v>
      </c>
      <c r="G37" s="242">
        <v>3.0550299244528816</v>
      </c>
    </row>
    <row r="38" spans="2:7">
      <c r="B38" s="246">
        <v>2019</v>
      </c>
      <c r="C38" s="247"/>
      <c r="D38" s="248"/>
      <c r="E38" s="249"/>
      <c r="F38" s="248"/>
      <c r="G38" s="249"/>
    </row>
    <row r="39" spans="2:7">
      <c r="B39" s="237" t="s">
        <v>9</v>
      </c>
      <c r="C39" s="238">
        <v>18819300.09</v>
      </c>
      <c r="D39" s="239">
        <v>-204865.08000000194</v>
      </c>
      <c r="E39" s="887">
        <v>-1.0768676479063686</v>
      </c>
      <c r="F39" s="239">
        <v>537269.28000000119</v>
      </c>
      <c r="G39" s="887">
        <v>2.9387833637504031</v>
      </c>
    </row>
    <row r="40" spans="2:7">
      <c r="B40" s="237" t="s">
        <v>10</v>
      </c>
      <c r="C40" s="238">
        <v>18888471.899999999</v>
      </c>
      <c r="D40" s="239">
        <v>69171.809999998659</v>
      </c>
      <c r="E40" s="887">
        <v>0.36755782451629671</v>
      </c>
      <c r="F40" s="239">
        <v>524957.69999999925</v>
      </c>
      <c r="G40" s="887">
        <v>2.8586995619825188</v>
      </c>
    </row>
    <row r="41" spans="2:7">
      <c r="B41" s="237" t="s">
        <v>65</v>
      </c>
      <c r="C41" s="238">
        <v>19043576.329999998</v>
      </c>
      <c r="D41" s="239">
        <v>155104.4299999997</v>
      </c>
      <c r="E41" s="887">
        <v>0.82115922781449058</v>
      </c>
      <c r="F41" s="239">
        <v>541488.73000000045</v>
      </c>
      <c r="G41" s="887">
        <v>2.9266358570262128</v>
      </c>
    </row>
    <row r="42" spans="2:7">
      <c r="B42" s="237" t="s">
        <v>66</v>
      </c>
      <c r="C42" s="240">
        <v>19230361.750000004</v>
      </c>
      <c r="D42" s="241">
        <v>186785.42000000551</v>
      </c>
      <c r="E42" s="242">
        <v>0.98083162932876178</v>
      </c>
      <c r="F42" s="241">
        <v>551900.90000000224</v>
      </c>
      <c r="G42" s="242">
        <v>2.9547450640184962</v>
      </c>
    </row>
    <row r="43" spans="2:7">
      <c r="B43" s="237" t="s">
        <v>67</v>
      </c>
      <c r="C43" s="240">
        <v>19442113.454545431</v>
      </c>
      <c r="D43" s="241">
        <v>211751.70454542711</v>
      </c>
      <c r="E43" s="242">
        <v>1.1011321955263185</v>
      </c>
      <c r="F43" s="241">
        <v>526445.64454543218</v>
      </c>
      <c r="G43" s="242">
        <v>2.7831195273323601</v>
      </c>
    </row>
    <row r="44" spans="2:7">
      <c r="B44" s="237" t="s">
        <v>68</v>
      </c>
      <c r="C44" s="240">
        <v>19517697.200000003</v>
      </c>
      <c r="D44" s="241">
        <v>75583.745454572141</v>
      </c>
      <c r="E44" s="242">
        <v>0.38876300990263246</v>
      </c>
      <c r="F44" s="241">
        <v>510707.01000000164</v>
      </c>
      <c r="G44" s="242">
        <v>2.6869430924876099</v>
      </c>
    </row>
    <row r="45" spans="2:7">
      <c r="B45" s="237" t="s">
        <v>69</v>
      </c>
      <c r="C45" s="240">
        <v>19533210.73</v>
      </c>
      <c r="D45" s="241">
        <v>15513.529999997467</v>
      </c>
      <c r="E45" s="242">
        <v>7.9484428111726402E-2</v>
      </c>
      <c r="F45" s="241">
        <v>490401.05000000075</v>
      </c>
      <c r="G45" s="242">
        <v>2.5752557434581433</v>
      </c>
    </row>
    <row r="46" spans="2:7">
      <c r="B46" s="237" t="s">
        <v>70</v>
      </c>
      <c r="C46" s="240">
        <v>19320227.088095266</v>
      </c>
      <c r="D46" s="241">
        <v>-212983.64190473408</v>
      </c>
      <c r="E46" s="242">
        <v>-1.0903667853110477</v>
      </c>
      <c r="F46" s="241">
        <v>480413.31809527054</v>
      </c>
      <c r="G46" s="242">
        <v>2.5499897396027649</v>
      </c>
    </row>
    <row r="47" spans="2:7">
      <c r="B47" s="237" t="s">
        <v>77</v>
      </c>
      <c r="C47" s="240">
        <v>19323451.469999999</v>
      </c>
      <c r="D47" s="241">
        <v>3224.3819047324359</v>
      </c>
      <c r="E47" s="242">
        <v>1.6689151167994964E-2</v>
      </c>
      <c r="F47" s="241">
        <v>460738.66999999434</v>
      </c>
      <c r="G47" s="242">
        <v>2.4425896470204265</v>
      </c>
    </row>
    <row r="48" spans="2:7">
      <c r="B48" s="173" t="s">
        <v>78</v>
      </c>
      <c r="C48" s="243">
        <v>19429992.649999999</v>
      </c>
      <c r="D48" s="244">
        <v>106541.1799999997</v>
      </c>
      <c r="E48" s="245">
        <v>0.5513568844852017</v>
      </c>
      <c r="F48" s="244">
        <v>436919.83999999985</v>
      </c>
      <c r="G48" s="245">
        <v>2.3004168118070822</v>
      </c>
    </row>
    <row r="49" spans="2:7">
      <c r="B49" s="237" t="s">
        <v>79</v>
      </c>
      <c r="C49" s="240">
        <v>19376878.449999999</v>
      </c>
      <c r="D49" s="241">
        <v>-53114.199999999255</v>
      </c>
      <c r="E49" s="242">
        <v>-0.27336191503911778</v>
      </c>
      <c r="F49" s="241">
        <v>431254.25999999791</v>
      </c>
      <c r="G49" s="242">
        <v>2.2762736961056333</v>
      </c>
    </row>
    <row r="50" spans="2:7">
      <c r="B50" s="237" t="s">
        <v>80</v>
      </c>
      <c r="C50" s="240">
        <v>19408537.829999998</v>
      </c>
      <c r="D50" s="241">
        <v>31659.379999998957</v>
      </c>
      <c r="E50" s="242">
        <v>0.16338741083447417</v>
      </c>
      <c r="F50" s="241">
        <v>384372.65999999642</v>
      </c>
      <c r="G50" s="242">
        <v>2.020444295795599</v>
      </c>
    </row>
    <row r="51" spans="2:7">
      <c r="B51" s="246">
        <v>2020</v>
      </c>
      <c r="C51" s="247"/>
      <c r="D51" s="248"/>
      <c r="E51" s="249"/>
      <c r="F51" s="248"/>
      <c r="G51" s="249"/>
    </row>
    <row r="52" spans="2:7">
      <c r="B52" s="237" t="s">
        <v>9</v>
      </c>
      <c r="C52" s="238">
        <v>19164493.639999997</v>
      </c>
      <c r="D52" s="239">
        <v>-244044.19000000134</v>
      </c>
      <c r="E52" s="887">
        <v>-1.257406364856493</v>
      </c>
      <c r="F52" s="239">
        <v>345193.54999999702</v>
      </c>
      <c r="G52" s="887">
        <v>1.8342528592942813</v>
      </c>
    </row>
    <row r="53" spans="2:7">
      <c r="B53" s="237" t="s">
        <v>10</v>
      </c>
      <c r="C53" s="238">
        <v>19250228.949999999</v>
      </c>
      <c r="D53" s="239">
        <v>85735.310000002384</v>
      </c>
      <c r="E53" s="887">
        <v>0.44736538105580337</v>
      </c>
      <c r="F53" s="239">
        <v>361757.05000000075</v>
      </c>
      <c r="G53" s="887">
        <v>1.9152266626714294</v>
      </c>
    </row>
    <row r="54" spans="2:7">
      <c r="B54" s="250" t="s">
        <v>65</v>
      </c>
      <c r="C54" s="240">
        <v>19006759.590909131</v>
      </c>
      <c r="D54" s="241">
        <v>-243469.35909086838</v>
      </c>
      <c r="E54" s="242">
        <v>-1.2647608489397584</v>
      </c>
      <c r="F54" s="241">
        <v>-36816.739090867341</v>
      </c>
      <c r="G54" s="242">
        <v>-0.19332891287268694</v>
      </c>
    </row>
    <row r="55" spans="2:7">
      <c r="B55" s="251" t="s">
        <v>66</v>
      </c>
      <c r="C55" s="240">
        <v>18458666.800000001</v>
      </c>
      <c r="D55" s="241">
        <v>-548092.79090913013</v>
      </c>
      <c r="E55" s="242">
        <v>-2.8836729811181527</v>
      </c>
      <c r="F55" s="241">
        <v>-771694.95000000298</v>
      </c>
      <c r="G55" s="242">
        <v>-4.0128987693120308</v>
      </c>
    </row>
    <row r="56" spans="2:7">
      <c r="B56" s="237" t="s">
        <v>67</v>
      </c>
      <c r="C56" s="240">
        <v>18556129</v>
      </c>
      <c r="D56" s="241">
        <v>97462.199999999255</v>
      </c>
      <c r="E56" s="242">
        <v>0.52800237989019649</v>
      </c>
      <c r="F56" s="241">
        <v>-885984.45454543084</v>
      </c>
      <c r="G56" s="242">
        <v>-4.5570377758406408</v>
      </c>
    </row>
    <row r="57" spans="2:7">
      <c r="B57" s="237" t="s">
        <v>68</v>
      </c>
      <c r="C57" s="240">
        <v>18624336.681818176</v>
      </c>
      <c r="D57" s="241">
        <v>68207.681818176061</v>
      </c>
      <c r="E57" s="242">
        <v>0.36757494959307735</v>
      </c>
      <c r="F57" s="241">
        <v>-893360.51818182692</v>
      </c>
      <c r="G57" s="242">
        <v>-4.5771819750427625</v>
      </c>
    </row>
    <row r="58" spans="2:7">
      <c r="B58" s="237" t="s">
        <v>69</v>
      </c>
      <c r="C58" s="240">
        <v>18785554</v>
      </c>
      <c r="D58" s="241">
        <v>161217.31818182394</v>
      </c>
      <c r="E58" s="242">
        <v>0.86562716802262685</v>
      </c>
      <c r="F58" s="241">
        <v>-747656.73000000045</v>
      </c>
      <c r="G58" s="242">
        <v>-3.8276182053968029</v>
      </c>
    </row>
    <row r="59" spans="2:7">
      <c r="B59" s="237" t="s">
        <v>70</v>
      </c>
      <c r="C59" s="240">
        <v>18792376</v>
      </c>
      <c r="D59" s="241">
        <v>6822</v>
      </c>
      <c r="E59" s="242">
        <v>3.6315138749714038E-2</v>
      </c>
      <c r="F59" s="241">
        <v>-527851.08809526637</v>
      </c>
      <c r="G59" s="242">
        <v>-2.7321163756947584</v>
      </c>
    </row>
    <row r="60" spans="2:7">
      <c r="B60" s="237" t="s">
        <v>77</v>
      </c>
      <c r="C60" s="240">
        <v>18876389.272727255</v>
      </c>
      <c r="D60" s="241">
        <v>84013.272727254778</v>
      </c>
      <c r="E60" s="242">
        <v>0.44706040751447063</v>
      </c>
      <c r="F60" s="241">
        <v>-447062.19727274403</v>
      </c>
      <c r="G60" s="242">
        <v>-2.3135732142201277</v>
      </c>
    </row>
    <row r="61" spans="2:7">
      <c r="B61" s="173" t="s">
        <v>78</v>
      </c>
      <c r="C61" s="243">
        <v>18990364</v>
      </c>
      <c r="D61" s="1007">
        <v>113974</v>
      </c>
      <c r="E61" s="957">
        <v>0.60379517303881869</v>
      </c>
      <c r="F61" s="958">
        <v>-439628</v>
      </c>
      <c r="G61" s="245">
        <v>-2.2626290082513094</v>
      </c>
    </row>
    <row r="62" spans="2:7">
      <c r="B62" s="237" t="s">
        <v>79</v>
      </c>
      <c r="C62" s="240"/>
      <c r="D62" s="241"/>
      <c r="E62" s="242"/>
      <c r="F62" s="241"/>
      <c r="G62" s="242"/>
    </row>
    <row r="63" spans="2:7">
      <c r="B63" s="237" t="s">
        <v>80</v>
      </c>
      <c r="C63" s="240"/>
      <c r="D63" s="239"/>
      <c r="E63" s="887"/>
      <c r="F63" s="239"/>
      <c r="G63" s="887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63"/>
  <sheetViews>
    <sheetView showGridLines="0" showRowColHeaders="0" topLeftCell="A3" zoomScaleNormal="100" workbookViewId="0">
      <pane ySplit="5" topLeftCell="A47" activePane="bottomLeft" state="frozen"/>
      <selection activeCell="L32" sqref="L32"/>
      <selection pane="bottomLeft" activeCell="H84" sqref="H84"/>
    </sheetView>
  </sheetViews>
  <sheetFormatPr baseColWidth="10" defaultColWidth="11.5703125" defaultRowHeight="12.75"/>
  <cols>
    <col min="1" max="1" width="2.7109375" style="2" customWidth="1"/>
    <col min="2" max="2" width="17.42578125" style="143" customWidth="1"/>
    <col min="3" max="3" width="17" style="142" customWidth="1"/>
    <col min="4" max="4" width="20.42578125" style="142" customWidth="1"/>
    <col min="5" max="5" width="17.85546875" style="142" customWidth="1"/>
    <col min="6" max="6" width="14.85546875" style="142" customWidth="1"/>
    <col min="7" max="7" width="17.140625" style="142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86" t="s">
        <v>216</v>
      </c>
      <c r="C3" s="1087"/>
      <c r="D3" s="1087"/>
      <c r="E3" s="1087"/>
      <c r="F3" s="1087"/>
      <c r="G3" s="1087"/>
      <c r="J3" s="215"/>
    </row>
    <row r="4" spans="1:11" s="216" customFormat="1" ht="16.5" customHeight="1">
      <c r="A4" s="150"/>
      <c r="B4" s="1086" t="s">
        <v>184</v>
      </c>
      <c r="C4" s="1087"/>
      <c r="D4" s="1087"/>
      <c r="E4" s="1087"/>
      <c r="F4" s="1087"/>
      <c r="G4" s="1087"/>
      <c r="I4" s="407"/>
      <c r="J4" s="427"/>
      <c r="K4" s="407"/>
    </row>
    <row r="5" spans="1:11" s="216" customFormat="1" ht="4.5" customHeight="1">
      <c r="A5" s="2"/>
      <c r="B5" s="252"/>
      <c r="C5" s="252"/>
      <c r="D5" s="252"/>
      <c r="E5" s="252"/>
      <c r="F5" s="252"/>
      <c r="G5" s="252"/>
      <c r="I5" s="407"/>
      <c r="J5" s="427"/>
      <c r="K5" s="407"/>
    </row>
    <row r="6" spans="1:11" ht="24" customHeight="1">
      <c r="B6" s="1093" t="s">
        <v>635</v>
      </c>
      <c r="C6" s="1091" t="s">
        <v>86</v>
      </c>
      <c r="D6" s="220" t="s">
        <v>234</v>
      </c>
      <c r="E6" s="221"/>
      <c r="F6" s="220" t="s">
        <v>235</v>
      </c>
      <c r="G6" s="221"/>
      <c r="I6" s="259"/>
      <c r="J6" s="259"/>
      <c r="K6" s="259"/>
    </row>
    <row r="7" spans="1:11" ht="17.25" customHeight="1">
      <c r="B7" s="1094"/>
      <c r="C7" s="1092"/>
      <c r="D7" s="222" t="s">
        <v>7</v>
      </c>
      <c r="E7" s="223" t="s">
        <v>238</v>
      </c>
      <c r="F7" s="224" t="s">
        <v>7</v>
      </c>
      <c r="G7" s="225" t="s">
        <v>238</v>
      </c>
      <c r="I7" s="259"/>
      <c r="J7" s="259"/>
      <c r="K7" s="259"/>
    </row>
    <row r="8" spans="1:11">
      <c r="A8" s="407"/>
      <c r="B8" s="230">
        <v>2001</v>
      </c>
      <c r="C8" s="229">
        <v>11852005</v>
      </c>
      <c r="D8" s="228">
        <v>33901.550000000745</v>
      </c>
      <c r="E8" s="227">
        <v>0.28686117145133494</v>
      </c>
      <c r="F8" s="228">
        <v>503718.40000000037</v>
      </c>
      <c r="G8" s="227">
        <v>4.4387176474728847</v>
      </c>
    </row>
    <row r="9" spans="1:11">
      <c r="A9" s="407"/>
      <c r="B9" s="230">
        <v>2002</v>
      </c>
      <c r="C9" s="229">
        <v>12286473.300000001</v>
      </c>
      <c r="D9" s="228">
        <v>42823.260000001639</v>
      </c>
      <c r="E9" s="227">
        <v>0.3497589351222814</v>
      </c>
      <c r="F9" s="228">
        <v>434468.30000000075</v>
      </c>
      <c r="G9" s="227">
        <v>3.6657789125131188</v>
      </c>
    </row>
    <row r="10" spans="1:11">
      <c r="A10" s="407"/>
      <c r="B10" s="230">
        <v>2003</v>
      </c>
      <c r="C10" s="229">
        <v>12677583.6</v>
      </c>
      <c r="D10" s="228">
        <v>34346.289999999106</v>
      </c>
      <c r="E10" s="227">
        <v>0.27165740196014099</v>
      </c>
      <c r="F10" s="228">
        <v>391110.29999999888</v>
      </c>
      <c r="G10" s="227">
        <v>3.1832592677347122</v>
      </c>
    </row>
    <row r="11" spans="1:11">
      <c r="A11" s="407"/>
      <c r="B11" s="230">
        <v>2004</v>
      </c>
      <c r="C11" s="229">
        <v>13112347.609999999</v>
      </c>
      <c r="D11" s="228">
        <v>48135.75</v>
      </c>
      <c r="E11" s="227">
        <v>0.36845506269982309</v>
      </c>
      <c r="F11" s="228">
        <v>434764.00999999978</v>
      </c>
      <c r="G11" s="227">
        <v>3.4293917809384453</v>
      </c>
    </row>
    <row r="12" spans="1:11">
      <c r="B12" s="230">
        <v>2005</v>
      </c>
      <c r="C12" s="229">
        <v>13851036</v>
      </c>
      <c r="D12" s="228">
        <v>78288.279999999329</v>
      </c>
      <c r="E12" s="227">
        <v>0.56842891187439193</v>
      </c>
      <c r="F12" s="228">
        <v>738688.3900000006</v>
      </c>
      <c r="G12" s="227">
        <v>5.6335326973534876</v>
      </c>
    </row>
    <row r="13" spans="1:11">
      <c r="B13" s="230">
        <v>2006</v>
      </c>
      <c r="C13" s="229">
        <v>14439017.609999999</v>
      </c>
      <c r="D13" s="228">
        <v>84562.039999999106</v>
      </c>
      <c r="E13" s="227">
        <v>0.58909959759623121</v>
      </c>
      <c r="F13" s="228">
        <v>587981.6099999994</v>
      </c>
      <c r="G13" s="227">
        <v>4.2450370499362009</v>
      </c>
    </row>
    <row r="14" spans="1:11">
      <c r="B14" s="230">
        <v>2007</v>
      </c>
      <c r="C14" s="229">
        <v>14907995.68</v>
      </c>
      <c r="D14" s="228">
        <v>61697.429999999702</v>
      </c>
      <c r="E14" s="227">
        <v>0.4155745018796182</v>
      </c>
      <c r="F14" s="228">
        <v>468978.0700000003</v>
      </c>
      <c r="G14" s="227">
        <v>3.2479915370087156</v>
      </c>
    </row>
    <row r="15" spans="1:11">
      <c r="B15" s="230">
        <v>2008</v>
      </c>
      <c r="C15" s="226">
        <v>14435444.130000001</v>
      </c>
      <c r="D15" s="228">
        <v>-119377.40999999829</v>
      </c>
      <c r="E15" s="227">
        <v>-0.82019150610621239</v>
      </c>
      <c r="F15" s="228">
        <v>-472551.54999999888</v>
      </c>
      <c r="G15" s="227">
        <v>-3.1697859332891767</v>
      </c>
    </row>
    <row r="16" spans="1:11">
      <c r="B16" s="230">
        <v>2009</v>
      </c>
      <c r="C16" s="226">
        <v>13541931.76</v>
      </c>
      <c r="D16" s="228">
        <v>-30235.240000000224</v>
      </c>
      <c r="E16" s="227">
        <v>-0.2227738577045244</v>
      </c>
      <c r="F16" s="228">
        <v>-893512.37000000104</v>
      </c>
      <c r="G16" s="227">
        <v>-6.1897116704784167</v>
      </c>
    </row>
    <row r="17" spans="2:7">
      <c r="B17" s="230">
        <v>2010</v>
      </c>
      <c r="C17" s="226">
        <v>13355565.800000001</v>
      </c>
      <c r="D17" s="228">
        <v>-28407.830000000075</v>
      </c>
      <c r="E17" s="227">
        <v>-0.21225258495969967</v>
      </c>
      <c r="F17" s="228">
        <v>-186365.95999999903</v>
      </c>
      <c r="G17" s="227">
        <v>-1.3762139944500689</v>
      </c>
    </row>
    <row r="18" spans="2:7">
      <c r="B18" s="230">
        <v>2011</v>
      </c>
      <c r="C18" s="226">
        <v>13088041.35</v>
      </c>
      <c r="D18" s="228">
        <v>-74813.419999999925</v>
      </c>
      <c r="E18" s="227">
        <v>-0.56836773866494639</v>
      </c>
      <c r="F18" s="228">
        <v>-267524.45000000112</v>
      </c>
      <c r="G18" s="227">
        <v>-2.0030933470448815</v>
      </c>
    </row>
    <row r="19" spans="2:7">
      <c r="B19" s="230">
        <v>2012</v>
      </c>
      <c r="C19" s="226">
        <v>13433461.509999998</v>
      </c>
      <c r="D19" s="228">
        <v>-194714.42000000365</v>
      </c>
      <c r="E19" s="227">
        <v>-1.4287636217798934</v>
      </c>
      <c r="F19" s="228">
        <v>454245.74999999814</v>
      </c>
      <c r="G19" s="227">
        <v>3.4997935037023922</v>
      </c>
    </row>
    <row r="20" spans="2:7">
      <c r="B20" s="230">
        <v>2013</v>
      </c>
      <c r="C20" s="226">
        <v>13255102.289999999</v>
      </c>
      <c r="D20" s="228">
        <v>53071.879999998957</v>
      </c>
      <c r="E20" s="227">
        <v>0.40199786208489741</v>
      </c>
      <c r="F20" s="228">
        <v>-375241.36000000313</v>
      </c>
      <c r="G20" s="227">
        <v>-2.7529853218337674</v>
      </c>
    </row>
    <row r="21" spans="2:7">
      <c r="B21" s="230">
        <v>2014</v>
      </c>
      <c r="C21" s="226">
        <v>13504961.600000001</v>
      </c>
      <c r="D21" s="228">
        <v>24840.300000000745</v>
      </c>
      <c r="E21" s="227">
        <v>0.18427356436325226</v>
      </c>
      <c r="F21" s="228">
        <v>249859.31000000238</v>
      </c>
      <c r="G21" s="227">
        <v>1.8850047667191774</v>
      </c>
    </row>
    <row r="22" spans="2:7">
      <c r="B22" s="230">
        <v>2015</v>
      </c>
      <c r="C22" s="226">
        <v>13990331.939999999</v>
      </c>
      <c r="D22" s="228">
        <v>33645.939999999478</v>
      </c>
      <c r="E22" s="227">
        <v>0.24107399134723551</v>
      </c>
      <c r="F22" s="228">
        <v>485370.33999999799</v>
      </c>
      <c r="G22" s="227">
        <v>3.5940149581765439</v>
      </c>
    </row>
    <row r="23" spans="2:7">
      <c r="B23" s="231">
        <v>2016</v>
      </c>
      <c r="C23" s="226">
        <v>14551149.1</v>
      </c>
      <c r="D23" s="228">
        <v>100520.47999999858</v>
      </c>
      <c r="E23" s="227">
        <v>0.69561319886717854</v>
      </c>
      <c r="F23" s="228">
        <v>560817.16000000015</v>
      </c>
      <c r="G23" s="227">
        <v>4.0086051024747889</v>
      </c>
    </row>
    <row r="24" spans="2:7">
      <c r="B24" s="235">
        <v>2017</v>
      </c>
      <c r="C24" s="254">
        <v>15144839.039999999</v>
      </c>
      <c r="D24" s="255">
        <v>94978.909999998286</v>
      </c>
      <c r="E24" s="256">
        <v>0.6310949681895579</v>
      </c>
      <c r="F24" s="255">
        <v>593689.93999999948</v>
      </c>
      <c r="G24" s="256">
        <v>4.0800210067258433</v>
      </c>
    </row>
    <row r="25" spans="2:7">
      <c r="B25" s="959">
        <v>2018</v>
      </c>
      <c r="C25" s="253"/>
      <c r="D25" s="233"/>
      <c r="E25" s="234"/>
      <c r="F25" s="233"/>
      <c r="G25" s="234"/>
    </row>
    <row r="26" spans="2:7">
      <c r="B26" s="257" t="s">
        <v>9</v>
      </c>
      <c r="C26" s="238">
        <v>15025513.660000002</v>
      </c>
      <c r="D26" s="239">
        <v>-165969.25999999791</v>
      </c>
      <c r="E26" s="887">
        <v>-1.0925151999578304</v>
      </c>
      <c r="F26" s="239">
        <v>591239.53000000305</v>
      </c>
      <c r="G26" s="887">
        <v>4.0960807912825885</v>
      </c>
    </row>
    <row r="27" spans="2:7">
      <c r="B27" s="257" t="s">
        <v>10</v>
      </c>
      <c r="C27" s="238">
        <v>15090156.199999999</v>
      </c>
      <c r="D27" s="239">
        <v>64642.539999997243</v>
      </c>
      <c r="E27" s="887">
        <v>0.43021850342516643</v>
      </c>
      <c r="F27" s="239">
        <v>587375.59999999963</v>
      </c>
      <c r="G27" s="887">
        <v>4.0500895393811476</v>
      </c>
    </row>
    <row r="28" spans="2:7">
      <c r="B28" s="257" t="s">
        <v>65</v>
      </c>
      <c r="C28" s="238">
        <v>15206426.949999999</v>
      </c>
      <c r="D28" s="239">
        <v>116270.75</v>
      </c>
      <c r="E28" s="887">
        <v>0.77050726618720944</v>
      </c>
      <c r="F28" s="239">
        <v>559309.61000000127</v>
      </c>
      <c r="G28" s="887">
        <v>3.8185644111184587</v>
      </c>
    </row>
    <row r="29" spans="2:7">
      <c r="B29" s="250" t="s">
        <v>66</v>
      </c>
      <c r="C29" s="240">
        <v>15364490.51</v>
      </c>
      <c r="D29" s="241">
        <v>158063.56000000052</v>
      </c>
      <c r="E29" s="242">
        <v>1.0394523349878853</v>
      </c>
      <c r="F29" s="241">
        <v>523436.47999999858</v>
      </c>
      <c r="G29" s="242">
        <v>3.5269494938965522</v>
      </c>
    </row>
    <row r="30" spans="2:7">
      <c r="B30" s="257" t="s">
        <v>67</v>
      </c>
      <c r="C30" s="240">
        <v>15586623.16</v>
      </c>
      <c r="D30" s="241">
        <v>222132.65000000037</v>
      </c>
      <c r="E30" s="242">
        <v>1.445753439435066</v>
      </c>
      <c r="F30" s="241">
        <v>537998.40999999829</v>
      </c>
      <c r="G30" s="242">
        <v>3.575066950885315</v>
      </c>
    </row>
    <row r="31" spans="2:7">
      <c r="B31" s="257" t="s">
        <v>68</v>
      </c>
      <c r="C31" s="240">
        <v>15664099.75</v>
      </c>
      <c r="D31" s="241">
        <v>77476.589999999851</v>
      </c>
      <c r="E31" s="242">
        <v>0.49707104101182153</v>
      </c>
      <c r="F31" s="241">
        <v>538380.99000000022</v>
      </c>
      <c r="G31" s="242">
        <v>3.5593745893500994</v>
      </c>
    </row>
    <row r="32" spans="2:7">
      <c r="B32" s="257" t="s">
        <v>69</v>
      </c>
      <c r="C32" s="240">
        <v>15704128.529999999</v>
      </c>
      <c r="D32" s="241">
        <v>40028.779999999329</v>
      </c>
      <c r="E32" s="242">
        <v>0.25554472097893211</v>
      </c>
      <c r="F32" s="241">
        <v>516046.02999999747</v>
      </c>
      <c r="G32" s="242">
        <v>3.3977036271695056</v>
      </c>
    </row>
    <row r="33" spans="2:7">
      <c r="B33" s="257" t="s">
        <v>70</v>
      </c>
      <c r="C33" s="240">
        <v>15519468.93</v>
      </c>
      <c r="D33" s="241">
        <v>-184659.59999999963</v>
      </c>
      <c r="E33" s="242">
        <v>-1.1758665859569248</v>
      </c>
      <c r="F33" s="241">
        <v>494120.12000000104</v>
      </c>
      <c r="G33" s="242">
        <v>3.2885766996047607</v>
      </c>
    </row>
    <row r="34" spans="2:7">
      <c r="B34" s="257" t="s">
        <v>77</v>
      </c>
      <c r="C34" s="240">
        <v>15539603.6</v>
      </c>
      <c r="D34" s="241">
        <v>20134.669999999925</v>
      </c>
      <c r="E34" s="242">
        <v>0.12973813788872235</v>
      </c>
      <c r="F34" s="241">
        <v>489743.46999999881</v>
      </c>
      <c r="G34" s="242">
        <v>3.2541396781738712</v>
      </c>
    </row>
    <row r="35" spans="2:7">
      <c r="B35" s="258" t="s">
        <v>78</v>
      </c>
      <c r="C35" s="243">
        <v>15666453.439999999</v>
      </c>
      <c r="D35" s="244">
        <v>126849.83999999985</v>
      </c>
      <c r="E35" s="245">
        <v>0.8163003591674709</v>
      </c>
      <c r="F35" s="244">
        <v>521614.40000000037</v>
      </c>
      <c r="G35" s="245">
        <v>3.444172622913527</v>
      </c>
    </row>
    <row r="36" spans="2:7">
      <c r="B36" s="257" t="s">
        <v>79</v>
      </c>
      <c r="C36" s="240">
        <v>15624488.27</v>
      </c>
      <c r="D36" s="241">
        <v>-41965.169999999925</v>
      </c>
      <c r="E36" s="242">
        <v>-0.26786643295318413</v>
      </c>
      <c r="F36" s="241">
        <v>484503.81000000052</v>
      </c>
      <c r="G36" s="242">
        <v>3.2001605502308479</v>
      </c>
    </row>
    <row r="37" spans="2:7">
      <c r="B37" s="237" t="s">
        <v>80</v>
      </c>
      <c r="C37" s="240">
        <v>15704883.34</v>
      </c>
      <c r="D37" s="241">
        <v>80395.070000000298</v>
      </c>
      <c r="E37" s="242">
        <v>0.51454529972903629</v>
      </c>
      <c r="F37" s="241">
        <v>513400.41999999993</v>
      </c>
      <c r="G37" s="242">
        <v>3.3795280072631613</v>
      </c>
    </row>
    <row r="38" spans="2:7">
      <c r="B38" s="246">
        <v>2019</v>
      </c>
      <c r="C38" s="247"/>
      <c r="D38" s="248"/>
      <c r="E38" s="249"/>
      <c r="F38" s="248"/>
      <c r="G38" s="249"/>
    </row>
    <row r="39" spans="2:7">
      <c r="B39" s="257" t="s">
        <v>9</v>
      </c>
      <c r="C39" s="238">
        <v>15522075.26</v>
      </c>
      <c r="D39" s="239">
        <v>-182808.08000000007</v>
      </c>
      <c r="E39" s="887">
        <v>-1.1640206172967282</v>
      </c>
      <c r="F39" s="239">
        <v>496561.59999999776</v>
      </c>
      <c r="G39" s="887">
        <v>3.3047895149296238</v>
      </c>
    </row>
    <row r="40" spans="2:7">
      <c r="B40" s="257" t="s">
        <v>10</v>
      </c>
      <c r="C40" s="238">
        <v>15584786.1</v>
      </c>
      <c r="D40" s="239">
        <v>62710.839999999851</v>
      </c>
      <c r="E40" s="887">
        <v>0.4040106683518303</v>
      </c>
      <c r="F40" s="239">
        <v>494629.90000000037</v>
      </c>
      <c r="G40" s="887">
        <v>3.2778315442486985</v>
      </c>
    </row>
    <row r="41" spans="2:7">
      <c r="B41" s="257" t="s">
        <v>65</v>
      </c>
      <c r="C41" s="238">
        <v>15723509.710000001</v>
      </c>
      <c r="D41" s="239">
        <v>138723.61000000127</v>
      </c>
      <c r="E41" s="887">
        <v>0.890122001738618</v>
      </c>
      <c r="F41" s="239">
        <v>517082.76000000164</v>
      </c>
      <c r="G41" s="887">
        <v>3.4004224772868241</v>
      </c>
    </row>
    <row r="42" spans="2:7">
      <c r="B42" s="250" t="s">
        <v>66</v>
      </c>
      <c r="C42" s="240">
        <v>15897051.700000001</v>
      </c>
      <c r="D42" s="241">
        <v>173541.99000000022</v>
      </c>
      <c r="E42" s="242">
        <v>1.1037102606272953</v>
      </c>
      <c r="F42" s="241">
        <v>532561.19000000134</v>
      </c>
      <c r="G42" s="242">
        <v>3.4661819059563612</v>
      </c>
    </row>
    <row r="43" spans="2:7">
      <c r="B43" s="257" t="s">
        <v>67</v>
      </c>
      <c r="C43" s="240">
        <v>16097437.545454519</v>
      </c>
      <c r="D43" s="241">
        <v>200385.84545451775</v>
      </c>
      <c r="E43" s="242">
        <v>1.2605220718664185</v>
      </c>
      <c r="F43" s="241">
        <v>510814.38545451872</v>
      </c>
      <c r="G43" s="242">
        <v>3.2772614068544499</v>
      </c>
    </row>
    <row r="44" spans="2:7">
      <c r="B44" s="257" t="s">
        <v>68</v>
      </c>
      <c r="C44" s="240">
        <v>16162451.6</v>
      </c>
      <c r="D44" s="241">
        <v>65014.054545480758</v>
      </c>
      <c r="E44" s="242">
        <v>0.40387828411758164</v>
      </c>
      <c r="F44" s="241">
        <v>498351.84999999963</v>
      </c>
      <c r="G44" s="242">
        <v>3.1814905290040656</v>
      </c>
    </row>
    <row r="45" spans="2:7">
      <c r="B45" s="257" t="s">
        <v>69</v>
      </c>
      <c r="C45" s="240">
        <v>16183391.990000002</v>
      </c>
      <c r="D45" s="241">
        <v>20940.390000002459</v>
      </c>
      <c r="E45" s="242">
        <v>0.12956196571072098</v>
      </c>
      <c r="F45" s="241">
        <v>479263.46000000276</v>
      </c>
      <c r="G45" s="242">
        <v>3.0518309824353054</v>
      </c>
    </row>
    <row r="46" spans="2:7">
      <c r="B46" s="257" t="s">
        <v>70</v>
      </c>
      <c r="C46" s="240">
        <v>15987629.333333356</v>
      </c>
      <c r="D46" s="241">
        <v>-195762.65666664578</v>
      </c>
      <c r="E46" s="242">
        <v>-1.2096515785294599</v>
      </c>
      <c r="F46" s="241">
        <v>468160.4033333566</v>
      </c>
      <c r="G46" s="242">
        <v>3.0166006674904793</v>
      </c>
    </row>
    <row r="47" spans="2:7">
      <c r="B47" s="257" t="s">
        <v>77</v>
      </c>
      <c r="C47" s="240">
        <v>15987768.42</v>
      </c>
      <c r="D47" s="241">
        <v>139.08666664361954</v>
      </c>
      <c r="E47" s="242">
        <v>8.699642939120622E-4</v>
      </c>
      <c r="F47" s="241">
        <v>448164.8200000003</v>
      </c>
      <c r="G47" s="242">
        <v>2.8840170672049794</v>
      </c>
    </row>
    <row r="48" spans="2:7">
      <c r="B48" s="258" t="s">
        <v>78</v>
      </c>
      <c r="C48" s="243">
        <v>16090646.5156522</v>
      </c>
      <c r="D48" s="244">
        <v>102878.09565220028</v>
      </c>
      <c r="E48" s="245">
        <v>0.64348002141127836</v>
      </c>
      <c r="F48" s="244">
        <v>424193.07565220073</v>
      </c>
      <c r="G48" s="245">
        <v>2.7076522282263369</v>
      </c>
    </row>
    <row r="49" spans="2:7">
      <c r="B49" s="257" t="s">
        <v>79</v>
      </c>
      <c r="C49" s="240">
        <v>16041754.35</v>
      </c>
      <c r="D49" s="241">
        <v>-48892.16565220058</v>
      </c>
      <c r="E49" s="242">
        <v>-0.30385457541834171</v>
      </c>
      <c r="F49" s="241">
        <v>417266.08000000007</v>
      </c>
      <c r="G49" s="242">
        <v>2.6705903757576266</v>
      </c>
    </row>
    <row r="50" spans="2:7">
      <c r="B50" s="257" t="s">
        <v>80</v>
      </c>
      <c r="C50" s="240">
        <v>16076050.370000001</v>
      </c>
      <c r="D50" s="241">
        <v>34296.020000001416</v>
      </c>
      <c r="E50" s="242">
        <v>0.21379220284593714</v>
      </c>
      <c r="F50" s="241">
        <v>371167.03000000119</v>
      </c>
      <c r="G50" s="242">
        <v>2.3633861007718906</v>
      </c>
    </row>
    <row r="51" spans="2:7">
      <c r="B51" s="246">
        <v>2020</v>
      </c>
      <c r="C51" s="247"/>
      <c r="D51" s="248"/>
      <c r="E51" s="249"/>
      <c r="F51" s="248"/>
      <c r="G51" s="249"/>
    </row>
    <row r="52" spans="2:7">
      <c r="B52" s="257" t="s">
        <v>9</v>
      </c>
      <c r="C52" s="238">
        <v>15851141.18</v>
      </c>
      <c r="D52" s="239">
        <v>-224909.19000000134</v>
      </c>
      <c r="E52" s="887">
        <v>-1.399032628186518</v>
      </c>
      <c r="F52" s="239">
        <v>329065.91999999993</v>
      </c>
      <c r="G52" s="887">
        <v>2.1199866286436304</v>
      </c>
    </row>
    <row r="53" spans="2:7">
      <c r="B53" s="257" t="s">
        <v>10</v>
      </c>
      <c r="C53" s="238">
        <v>15929150.699999999</v>
      </c>
      <c r="D53" s="239">
        <v>78009.519999999553</v>
      </c>
      <c r="E53" s="887">
        <v>0.49213819443123441</v>
      </c>
      <c r="F53" s="239">
        <v>344364.59999999963</v>
      </c>
      <c r="G53" s="887">
        <v>2.2096203168293584</v>
      </c>
    </row>
    <row r="54" spans="2:7">
      <c r="B54" s="250" t="s">
        <v>65</v>
      </c>
      <c r="C54" s="240">
        <v>15690349.545454582</v>
      </c>
      <c r="D54" s="241">
        <v>-238801.15454541706</v>
      </c>
      <c r="E54" s="242">
        <v>-1.4991455542285479</v>
      </c>
      <c r="F54" s="241">
        <v>-33160.164545418695</v>
      </c>
      <c r="G54" s="242">
        <v>-0.21089543719573101</v>
      </c>
    </row>
    <row r="55" spans="2:7">
      <c r="B55" s="250" t="s">
        <v>66</v>
      </c>
      <c r="C55" s="240">
        <v>15184891.85</v>
      </c>
      <c r="D55" s="241">
        <v>-505457.69545458257</v>
      </c>
      <c r="E55" s="242">
        <v>-3.2214559273538299</v>
      </c>
      <c r="F55" s="241">
        <v>-712159.85000000149</v>
      </c>
      <c r="G55" s="242">
        <v>-4.4798234505332886</v>
      </c>
    </row>
    <row r="56" spans="2:7">
      <c r="B56" s="257" t="s">
        <v>67</v>
      </c>
      <c r="C56" s="240">
        <v>15272073</v>
      </c>
      <c r="D56" s="241">
        <v>87181.150000000373</v>
      </c>
      <c r="E56" s="242">
        <v>0.57413085889051274</v>
      </c>
      <c r="F56" s="241">
        <v>-825364.54545451887</v>
      </c>
      <c r="G56" s="242">
        <v>-5.1273039148244948</v>
      </c>
    </row>
    <row r="57" spans="2:7">
      <c r="B57" s="257" t="s">
        <v>68</v>
      </c>
      <c r="C57" s="240">
        <v>15314801.363636356</v>
      </c>
      <c r="D57" s="241">
        <v>42728.363636355847</v>
      </c>
      <c r="E57" s="242">
        <v>0.27978103323862058</v>
      </c>
      <c r="F57" s="241">
        <v>-847650.23636364378</v>
      </c>
      <c r="G57" s="242">
        <v>-5.2445647315265234</v>
      </c>
    </row>
    <row r="58" spans="2:7">
      <c r="B58" s="257" t="s">
        <v>69</v>
      </c>
      <c r="C58" s="240">
        <v>15455918</v>
      </c>
      <c r="D58" s="241">
        <v>141116.63636364415</v>
      </c>
      <c r="E58" s="242">
        <v>0.92143954735655598</v>
      </c>
      <c r="F58" s="241">
        <v>-727473.99000000209</v>
      </c>
      <c r="G58" s="242">
        <v>-4.4951885887057585</v>
      </c>
    </row>
    <row r="59" spans="2:7">
      <c r="B59" s="257" t="s">
        <v>70</v>
      </c>
      <c r="C59" s="240">
        <v>15462464</v>
      </c>
      <c r="D59" s="241">
        <v>6546</v>
      </c>
      <c r="E59" s="242">
        <v>4.235270916939271E-2</v>
      </c>
      <c r="F59" s="241">
        <v>-525165.33333335631</v>
      </c>
      <c r="G59" s="242">
        <v>-3.2848230490208721</v>
      </c>
    </row>
    <row r="60" spans="2:7">
      <c r="B60" s="257" t="s">
        <v>77</v>
      </c>
      <c r="C60" s="240">
        <v>15547532.227272708</v>
      </c>
      <c r="D60" s="241">
        <v>85068.227272707969</v>
      </c>
      <c r="E60" s="242">
        <v>0.55015958176333868</v>
      </c>
      <c r="F60" s="241">
        <v>-440236.19272729196</v>
      </c>
      <c r="G60" s="242">
        <v>-2.7535812451259716</v>
      </c>
    </row>
    <row r="61" spans="2:7">
      <c r="B61" s="258" t="s">
        <v>78</v>
      </c>
      <c r="C61" s="243">
        <v>15661201</v>
      </c>
      <c r="D61" s="244">
        <v>113668.77272729203</v>
      </c>
      <c r="E61" s="245">
        <v>0.73110491791037191</v>
      </c>
      <c r="F61" s="244">
        <v>-429445</v>
      </c>
      <c r="G61" s="245">
        <v>-2.6689108690850674</v>
      </c>
    </row>
    <row r="62" spans="2:7">
      <c r="B62" s="257" t="s">
        <v>79</v>
      </c>
      <c r="C62" s="240"/>
      <c r="D62" s="241"/>
      <c r="E62" s="242"/>
      <c r="F62" s="241"/>
      <c r="G62" s="242"/>
    </row>
    <row r="63" spans="2:7">
      <c r="B63" s="257" t="s">
        <v>80</v>
      </c>
      <c r="C63" s="240"/>
      <c r="D63" s="241"/>
      <c r="E63" s="242"/>
      <c r="F63" s="241"/>
      <c r="G63" s="242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18" activePane="bottomLeft" state="frozen"/>
      <selection activeCell="L32" sqref="L32"/>
      <selection pane="bottomLeft" activeCell="D35" sqref="D35"/>
    </sheetView>
  </sheetViews>
  <sheetFormatPr baseColWidth="10" defaultColWidth="11.42578125" defaultRowHeight="15"/>
  <cols>
    <col min="1" max="1" width="3" style="260" customWidth="1"/>
    <col min="2" max="2" width="41.7109375" style="261" customWidth="1"/>
    <col min="3" max="3" width="13" style="262" customWidth="1"/>
    <col min="4" max="4" width="12.85546875" style="262" customWidth="1"/>
    <col min="5" max="5" width="10" style="262" customWidth="1"/>
    <col min="6" max="6" width="12.140625" style="262" customWidth="1"/>
    <col min="7" max="7" width="9.5703125" style="263" customWidth="1"/>
    <col min="8" max="16384" width="11.42578125" style="262"/>
  </cols>
  <sheetData>
    <row r="1" spans="1:240" hidden="1">
      <c r="C1" s="261"/>
      <c r="E1" s="261"/>
    </row>
    <row r="2" spans="1:240" hidden="1">
      <c r="C2" s="261"/>
      <c r="E2" s="261"/>
    </row>
    <row r="3" spans="1:240" ht="18" customHeight="1">
      <c r="B3" s="1095" t="s">
        <v>282</v>
      </c>
      <c r="C3" s="1096"/>
      <c r="D3" s="1096"/>
      <c r="E3" s="1096"/>
      <c r="F3" s="1096"/>
      <c r="G3" s="1097"/>
    </row>
    <row r="4" spans="1:240" ht="18.95" customHeight="1">
      <c r="B4" s="1098" t="s">
        <v>221</v>
      </c>
      <c r="C4" s="1099"/>
      <c r="D4" s="1099"/>
      <c r="E4" s="1099"/>
      <c r="F4" s="1099"/>
      <c r="G4" s="1100"/>
    </row>
    <row r="5" spans="1:240" s="267" customFormat="1" ht="19.5">
      <c r="A5" s="265"/>
      <c r="B5" s="1101" t="s">
        <v>132</v>
      </c>
      <c r="C5" s="1104" t="s">
        <v>639</v>
      </c>
      <c r="D5" s="1107" t="s">
        <v>133</v>
      </c>
      <c r="E5" s="1108"/>
      <c r="F5" s="1101" t="s">
        <v>236</v>
      </c>
      <c r="G5" s="1108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  <c r="HH5" s="266"/>
      <c r="HI5" s="266"/>
      <c r="HJ5" s="266"/>
      <c r="HK5" s="266"/>
      <c r="HL5" s="266"/>
      <c r="HM5" s="266"/>
      <c r="HN5" s="266"/>
      <c r="HO5" s="266"/>
      <c r="HP5" s="266"/>
      <c r="HQ5" s="266"/>
      <c r="HR5" s="266"/>
      <c r="HS5" s="266"/>
      <c r="HT5" s="266"/>
      <c r="HU5" s="266"/>
      <c r="HV5" s="266"/>
      <c r="HW5" s="266"/>
      <c r="HX5" s="266"/>
      <c r="HY5" s="266"/>
      <c r="HZ5" s="266"/>
      <c r="IA5" s="266"/>
      <c r="IB5" s="266"/>
      <c r="IC5" s="266"/>
      <c r="ID5" s="266"/>
      <c r="IE5" s="266"/>
      <c r="IF5" s="266"/>
    </row>
    <row r="6" spans="1:240" s="267" customFormat="1" ht="14.45" customHeight="1">
      <c r="A6" s="265"/>
      <c r="B6" s="1102"/>
      <c r="C6" s="1105"/>
      <c r="D6" s="1103"/>
      <c r="E6" s="1109"/>
      <c r="F6" s="1103"/>
      <c r="G6" s="1109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</row>
    <row r="7" spans="1:240" s="267" customFormat="1" ht="20.25" customHeight="1">
      <c r="A7" s="265"/>
      <c r="B7" s="1103"/>
      <c r="C7" s="1106"/>
      <c r="D7" s="268" t="s">
        <v>11</v>
      </c>
      <c r="E7" s="269" t="s">
        <v>8</v>
      </c>
      <c r="F7" s="268" t="s">
        <v>11</v>
      </c>
      <c r="G7" s="269" t="s">
        <v>8</v>
      </c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</row>
    <row r="8" spans="1:240" s="274" customFormat="1" ht="28.5" customHeight="1">
      <c r="A8" s="270"/>
      <c r="B8" s="271" t="s">
        <v>135</v>
      </c>
      <c r="C8" s="6">
        <v>76455.047619047604</v>
      </c>
      <c r="D8" s="272">
        <v>-2452.6796536796901</v>
      </c>
      <c r="E8" s="273">
        <v>-3.1082882988158311E-2</v>
      </c>
      <c r="F8" s="272">
        <v>1123.0476190476038</v>
      </c>
      <c r="G8" s="273">
        <v>1.4907975615244595E-2</v>
      </c>
    </row>
    <row r="9" spans="1:240" s="274" customFormat="1" ht="24.95" customHeight="1">
      <c r="A9" s="270"/>
      <c r="B9" s="271" t="s">
        <v>136</v>
      </c>
      <c r="C9" s="6">
        <v>18721.380952381001</v>
      </c>
      <c r="D9" s="272">
        <v>-17.02813852809777</v>
      </c>
      <c r="E9" s="273">
        <v>-9.0872914800210758E-4</v>
      </c>
      <c r="F9" s="272">
        <v>-730.61904761899859</v>
      </c>
      <c r="G9" s="273">
        <v>-3.7560099096185406E-2</v>
      </c>
    </row>
    <row r="10" spans="1:240" s="274" customFormat="1" ht="27.2" customHeight="1">
      <c r="A10" s="270"/>
      <c r="B10" s="271" t="s">
        <v>137</v>
      </c>
      <c r="C10" s="6">
        <v>1827928.8095238099</v>
      </c>
      <c r="D10" s="272">
        <v>6825.6731601699721</v>
      </c>
      <c r="E10" s="273">
        <v>3.7480980752135906E-3</v>
      </c>
      <c r="F10" s="272">
        <v>-44541.190476190066</v>
      </c>
      <c r="G10" s="273">
        <v>-2.3787398717303954E-2</v>
      </c>
    </row>
    <row r="11" spans="1:240" s="274" customFormat="1" ht="30.95" customHeight="1">
      <c r="A11" s="270"/>
      <c r="B11" s="271" t="s">
        <v>138</v>
      </c>
      <c r="C11" s="6">
        <v>34492.142857142899</v>
      </c>
      <c r="D11" s="272">
        <v>472.5974025973992</v>
      </c>
      <c r="E11" s="273">
        <v>1.3891937598897286E-2</v>
      </c>
      <c r="F11" s="272">
        <v>-483.85714285710128</v>
      </c>
      <c r="G11" s="273">
        <v>-1.3833975950854893E-2</v>
      </c>
    </row>
    <row r="12" spans="1:240" s="274" customFormat="1" ht="35.85" customHeight="1">
      <c r="A12" s="270"/>
      <c r="B12" s="271" t="s">
        <v>139</v>
      </c>
      <c r="C12" s="6">
        <v>146310.57142857101</v>
      </c>
      <c r="D12" s="272">
        <v>-4283.064935064991</v>
      </c>
      <c r="E12" s="273">
        <v>-2.8441207998475715E-2</v>
      </c>
      <c r="F12" s="272">
        <v>1491.5714285710128</v>
      </c>
      <c r="G12" s="273">
        <v>1.0299556194774295E-2</v>
      </c>
    </row>
    <row r="13" spans="1:240" s="274" customFormat="1" ht="26.25" customHeight="1">
      <c r="A13" s="270"/>
      <c r="B13" s="271" t="s">
        <v>96</v>
      </c>
      <c r="C13" s="6">
        <v>872134.95238095301</v>
      </c>
      <c r="D13" s="272">
        <v>10488.406926407013</v>
      </c>
      <c r="E13" s="273">
        <v>1.2172516656321131E-2</v>
      </c>
      <c r="F13" s="272">
        <v>-10718.047619046993</v>
      </c>
      <c r="G13" s="273">
        <v>-1.2140240356035448E-2</v>
      </c>
    </row>
    <row r="14" spans="1:240" s="274" customFormat="1" ht="30.95" customHeight="1">
      <c r="A14" s="270"/>
      <c r="B14" s="271" t="s">
        <v>156</v>
      </c>
      <c r="C14" s="6">
        <v>2386948.7619047598</v>
      </c>
      <c r="D14" s="272">
        <v>5159.3528138496913</v>
      </c>
      <c r="E14" s="273">
        <v>2.1661666619883224E-3</v>
      </c>
      <c r="F14" s="272">
        <v>-64784.238095240202</v>
      </c>
      <c r="G14" s="273">
        <v>-2.6423855328145507E-2</v>
      </c>
    </row>
    <row r="15" spans="1:240" s="274" customFormat="1" ht="26.25" customHeight="1">
      <c r="A15" s="270"/>
      <c r="B15" s="271" t="s">
        <v>140</v>
      </c>
      <c r="C15" s="6">
        <v>716623.19047618995</v>
      </c>
      <c r="D15" s="272">
        <v>1215.3722943719476</v>
      </c>
      <c r="E15" s="273">
        <v>1.6988524076528844E-3</v>
      </c>
      <c r="F15" s="272">
        <v>-25296.80952381005</v>
      </c>
      <c r="G15" s="273">
        <v>-3.4096411370242108E-2</v>
      </c>
    </row>
    <row r="16" spans="1:240" s="274" customFormat="1" ht="25.5" customHeight="1">
      <c r="A16" s="270"/>
      <c r="B16" s="271" t="s">
        <v>141</v>
      </c>
      <c r="C16" s="6">
        <v>1113482.42857143</v>
      </c>
      <c r="D16" s="272">
        <v>-85076.616883120034</v>
      </c>
      <c r="E16" s="273">
        <v>-7.0982416098536838E-2</v>
      </c>
      <c r="F16" s="272">
        <v>-265731.57142856997</v>
      </c>
      <c r="G16" s="273">
        <v>-0.19266884720469046</v>
      </c>
    </row>
    <row r="17" spans="1:7" s="274" customFormat="1" ht="25.5" customHeight="1">
      <c r="A17" s="270"/>
      <c r="B17" s="271" t="s">
        <v>142</v>
      </c>
      <c r="C17" s="6">
        <v>509291.28571428597</v>
      </c>
      <c r="D17" s="272">
        <v>4524.6493506499683</v>
      </c>
      <c r="E17" s="273">
        <v>8.9638439324075669E-3</v>
      </c>
      <c r="F17" s="272">
        <v>5142.2857142859721</v>
      </c>
      <c r="G17" s="273">
        <v>1.0199932389602928E-2</v>
      </c>
    </row>
    <row r="18" spans="1:7" s="274" customFormat="1" ht="26.25" customHeight="1">
      <c r="A18" s="270"/>
      <c r="B18" s="271" t="s">
        <v>149</v>
      </c>
      <c r="C18" s="6">
        <v>319025.38095238101</v>
      </c>
      <c r="D18" s="272">
        <v>-356.3917748919921</v>
      </c>
      <c r="E18" s="273">
        <v>-1.1158801325720225E-3</v>
      </c>
      <c r="F18" s="272">
        <v>-1300.619047618995</v>
      </c>
      <c r="G18" s="273">
        <v>-4.0602980951249812E-3</v>
      </c>
    </row>
    <row r="19" spans="1:7" s="274" customFormat="1" ht="28.5" customHeight="1">
      <c r="A19" s="270"/>
      <c r="B19" s="271" t="s">
        <v>143</v>
      </c>
      <c r="C19" s="6">
        <v>94871.142857142899</v>
      </c>
      <c r="D19" s="272">
        <v>-362.35714285710128</v>
      </c>
      <c r="E19" s="273">
        <v>-3.804933588045234E-3</v>
      </c>
      <c r="F19" s="272">
        <v>-3578.8571428571013</v>
      </c>
      <c r="G19" s="273">
        <v>-3.6352027860407365E-2</v>
      </c>
    </row>
    <row r="20" spans="1:7" s="274" customFormat="1" ht="30.95" customHeight="1">
      <c r="A20" s="270"/>
      <c r="B20" s="271" t="s">
        <v>150</v>
      </c>
      <c r="C20" s="6">
        <v>756961.47619047598</v>
      </c>
      <c r="D20" s="272">
        <v>8482.339826839976</v>
      </c>
      <c r="E20" s="273">
        <v>1.1332767227220319E-2</v>
      </c>
      <c r="F20" s="272">
        <v>-10181.52380952402</v>
      </c>
      <c r="G20" s="273">
        <v>-1.3272002494351121E-2</v>
      </c>
    </row>
    <row r="21" spans="1:7" s="274" customFormat="1" ht="32.450000000000003" customHeight="1">
      <c r="A21" s="270"/>
      <c r="B21" s="271" t="s">
        <v>151</v>
      </c>
      <c r="C21" s="6">
        <v>1318129.1904761901</v>
      </c>
      <c r="D21" s="272">
        <v>7182.8268398300279</v>
      </c>
      <c r="E21" s="273">
        <v>5.4791157282025882E-3</v>
      </c>
      <c r="F21" s="272">
        <v>-25563.809523809934</v>
      </c>
      <c r="G21" s="273">
        <v>-1.9025037358838648E-2</v>
      </c>
    </row>
    <row r="22" spans="1:7" s="274" customFormat="1" ht="30.95" customHeight="1">
      <c r="A22" s="270"/>
      <c r="B22" s="271" t="s">
        <v>152</v>
      </c>
      <c r="C22" s="6">
        <v>1135289.23809524</v>
      </c>
      <c r="D22" s="272">
        <v>27084.05627705995</v>
      </c>
      <c r="E22" s="273">
        <v>2.4439568341148243E-2</v>
      </c>
      <c r="F22" s="272">
        <v>24223.238095239969</v>
      </c>
      <c r="G22" s="273">
        <v>2.180179943877314E-2</v>
      </c>
    </row>
    <row r="23" spans="1:7" s="274" customFormat="1" ht="25.5" customHeight="1">
      <c r="A23" s="270"/>
      <c r="B23" s="271" t="s">
        <v>144</v>
      </c>
      <c r="C23" s="6">
        <v>965203.04761904804</v>
      </c>
      <c r="D23" s="272">
        <v>135031.50216450205</v>
      </c>
      <c r="E23" s="273">
        <v>0.16265493909522988</v>
      </c>
      <c r="F23" s="272">
        <v>11858.04761904804</v>
      </c>
      <c r="G23" s="273">
        <v>1.2438359270828592E-2</v>
      </c>
    </row>
    <row r="24" spans="1:7" s="274" customFormat="1" ht="30.95" customHeight="1">
      <c r="A24" s="270"/>
      <c r="B24" s="271" t="s">
        <v>153</v>
      </c>
      <c r="C24" s="6">
        <v>1676464.0476190462</v>
      </c>
      <c r="D24" s="272">
        <v>-15568.770562770311</v>
      </c>
      <c r="E24" s="273">
        <v>-9.2012225740986109E-3</v>
      </c>
      <c r="F24" s="272">
        <v>76342.047619046178</v>
      </c>
      <c r="G24" s="273">
        <v>4.7710141863586797E-2</v>
      </c>
    </row>
    <row r="25" spans="1:7" s="274" customFormat="1" ht="30.95" customHeight="1">
      <c r="A25" s="270"/>
      <c r="B25" s="271" t="s">
        <v>154</v>
      </c>
      <c r="C25" s="6">
        <v>231278.52380952399</v>
      </c>
      <c r="D25" s="272">
        <v>8766.341991341993</v>
      </c>
      <c r="E25" s="273">
        <v>3.9397132865764073E-2</v>
      </c>
      <c r="F25" s="272">
        <v>-39197.476190476009</v>
      </c>
      <c r="G25" s="273">
        <v>-0.14492034853545599</v>
      </c>
    </row>
    <row r="26" spans="1:7" s="274" customFormat="1" ht="25.5" customHeight="1">
      <c r="A26" s="270"/>
      <c r="B26" s="271" t="s">
        <v>145</v>
      </c>
      <c r="C26" s="6">
        <v>309217.09523809497</v>
      </c>
      <c r="D26" s="272">
        <v>1839.4134199129767</v>
      </c>
      <c r="E26" s="273">
        <v>5.9842126761857628E-3</v>
      </c>
      <c r="F26" s="272">
        <v>-27215.904761905025</v>
      </c>
      <c r="G26" s="273">
        <v>-8.0895467334967219E-2</v>
      </c>
    </row>
    <row r="27" spans="1:7" s="274" customFormat="1" ht="53.45" customHeight="1">
      <c r="A27" s="270"/>
      <c r="B27" s="271" t="s">
        <v>146</v>
      </c>
      <c r="C27" s="6">
        <v>41497.380952380903</v>
      </c>
      <c r="D27" s="272">
        <v>-1508.1645021645963</v>
      </c>
      <c r="E27" s="273">
        <v>-3.5069070423921156E-2</v>
      </c>
      <c r="F27" s="272">
        <v>-834.61904761909682</v>
      </c>
      <c r="G27" s="273">
        <v>-1.9716031551051172E-2</v>
      </c>
    </row>
    <row r="28" spans="1:7" s="274" customFormat="1" ht="30.95" customHeight="1">
      <c r="A28" s="270"/>
      <c r="B28" s="271" t="s">
        <v>147</v>
      </c>
      <c r="C28" s="6">
        <v>3478.0476190476202</v>
      </c>
      <c r="D28" s="272">
        <v>132.86580086580034</v>
      </c>
      <c r="E28" s="273">
        <v>3.9718558836965068E-2</v>
      </c>
      <c r="F28" s="272">
        <v>53.047619047620174</v>
      </c>
      <c r="G28" s="273">
        <v>1.5488355926312369E-2</v>
      </c>
    </row>
    <row r="29" spans="1:7" s="279" customFormat="1" ht="23.85" customHeight="1">
      <c r="A29" s="275"/>
      <c r="B29" s="276" t="s">
        <v>187</v>
      </c>
      <c r="C29" s="277">
        <v>14553803.142857146</v>
      </c>
      <c r="D29" s="7">
        <v>107580.14285714552</v>
      </c>
      <c r="E29" s="278">
        <v>7.4469390966167559E-3</v>
      </c>
      <c r="F29" s="7">
        <v>-399925.85714285448</v>
      </c>
      <c r="G29" s="278">
        <v>-2.6744222604465739E-2</v>
      </c>
    </row>
    <row r="30" spans="1:7" ht="6" customHeight="1">
      <c r="B30" s="280"/>
      <c r="C30" s="281"/>
      <c r="D30" s="281"/>
      <c r="E30" s="281"/>
      <c r="F30" s="281"/>
      <c r="G30" s="282"/>
    </row>
    <row r="31" spans="1:7" s="274" customFormat="1" ht="22.7" customHeight="1">
      <c r="A31" s="270"/>
      <c r="B31" s="283" t="s">
        <v>188</v>
      </c>
      <c r="C31" s="6">
        <v>729753.28571428603</v>
      </c>
      <c r="D31" s="272">
        <v>2839.240259740036</v>
      </c>
      <c r="E31" s="273">
        <v>3.9058816891681669E-3</v>
      </c>
      <c r="F31" s="272">
        <v>-10422.71428571397</v>
      </c>
      <c r="G31" s="273">
        <v>-1.4081399945031992E-2</v>
      </c>
    </row>
    <row r="32" spans="1:7" s="274" customFormat="1" ht="21.6" hidden="1" customHeight="1">
      <c r="A32" s="270"/>
      <c r="B32" s="283"/>
      <c r="C32" s="6"/>
      <c r="D32" s="272"/>
      <c r="E32" s="273"/>
      <c r="F32" s="272"/>
      <c r="G32" s="284"/>
    </row>
    <row r="33" spans="1:7" s="274" customFormat="1" ht="22.7" customHeight="1">
      <c r="A33" s="270"/>
      <c r="B33" s="283" t="s">
        <v>189</v>
      </c>
      <c r="C33" s="6">
        <v>377644.28571428556</v>
      </c>
      <c r="D33" s="272">
        <v>3248.9220779215684</v>
      </c>
      <c r="E33" s="273">
        <v>8.6777839510778776E-3</v>
      </c>
      <c r="F33" s="272">
        <v>-19096.714285714435</v>
      </c>
      <c r="G33" s="273">
        <v>-4.8133957130002791E-2</v>
      </c>
    </row>
    <row r="34" spans="1:7" s="279" customFormat="1" ht="24.95" customHeight="1">
      <c r="A34" s="275"/>
      <c r="B34" s="276" t="s">
        <v>190</v>
      </c>
      <c r="C34" s="277">
        <v>15661200.714285716</v>
      </c>
      <c r="D34" s="7">
        <v>113669</v>
      </c>
      <c r="E34" s="278">
        <v>7.3110190224361382E-3</v>
      </c>
      <c r="F34" s="7">
        <v>-429445.28571428359</v>
      </c>
      <c r="G34" s="278">
        <v>-2.668912644739585E-2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P259"/>
  <sheetViews>
    <sheetView showGridLines="0" showRowColHeaders="0" zoomScaleNormal="100" workbookViewId="0">
      <selection activeCell="L22" sqref="L22"/>
    </sheetView>
  </sheetViews>
  <sheetFormatPr baseColWidth="10" defaultColWidth="11.42578125" defaultRowHeight="15"/>
  <cols>
    <col min="1" max="1" width="3.140625" style="260" customWidth="1"/>
    <col min="2" max="2" width="9.85546875" style="287" customWidth="1"/>
    <col min="3" max="3" width="36.140625" style="286" customWidth="1"/>
    <col min="4" max="4" width="15.85546875" style="286" customWidth="1"/>
    <col min="5" max="5" width="15.42578125" style="288" customWidth="1"/>
    <col min="6" max="6" width="12.7109375" style="286" customWidth="1"/>
    <col min="7" max="16384" width="11.42578125" style="286"/>
  </cols>
  <sheetData>
    <row r="1" spans="1:16" ht="44.45" customHeight="1">
      <c r="B1" s="1110" t="s">
        <v>244</v>
      </c>
      <c r="C1" s="1111"/>
      <c r="D1" s="1111"/>
      <c r="E1" s="1111"/>
      <c r="F1" s="1111"/>
      <c r="G1" s="1112"/>
      <c r="H1" s="428"/>
      <c r="I1" s="428"/>
      <c r="J1" s="428"/>
      <c r="K1" s="428"/>
      <c r="L1" s="428"/>
      <c r="M1" s="429"/>
      <c r="N1" s="428"/>
      <c r="O1" s="428"/>
      <c r="P1" s="428"/>
    </row>
    <row r="2" spans="1:16" ht="25.5" customHeight="1">
      <c r="B2" s="1113"/>
      <c r="C2" s="1114"/>
      <c r="D2" s="1117">
        <v>43709</v>
      </c>
      <c r="E2" s="1117">
        <v>44075</v>
      </c>
      <c r="F2" s="1119" t="s">
        <v>229</v>
      </c>
      <c r="G2" s="1120"/>
      <c r="H2" s="434"/>
      <c r="I2" s="428"/>
      <c r="J2" s="428"/>
      <c r="K2" s="428"/>
      <c r="L2" s="428"/>
      <c r="M2" s="428"/>
      <c r="N2" s="428"/>
      <c r="O2" s="428"/>
      <c r="P2" s="428"/>
    </row>
    <row r="3" spans="1:16" ht="29.25" customHeight="1">
      <c r="B3" s="1115"/>
      <c r="C3" s="1116"/>
      <c r="D3" s="1118"/>
      <c r="E3" s="1118"/>
      <c r="F3" s="289" t="s">
        <v>11</v>
      </c>
      <c r="G3" s="289" t="s">
        <v>13</v>
      </c>
      <c r="H3" s="434"/>
      <c r="I3" s="428"/>
      <c r="J3" s="430"/>
      <c r="K3" s="430"/>
      <c r="L3" s="428"/>
      <c r="M3" s="428"/>
      <c r="N3" s="428"/>
      <c r="O3" s="428"/>
      <c r="P3" s="428"/>
    </row>
    <row r="4" spans="1:16" ht="39.75" customHeight="1">
      <c r="A4" s="265"/>
      <c r="B4" s="599"/>
      <c r="C4" s="600" t="s">
        <v>230</v>
      </c>
      <c r="D4" s="601">
        <v>346732</v>
      </c>
      <c r="E4" s="601">
        <v>359112</v>
      </c>
      <c r="F4" s="601">
        <v>12380</v>
      </c>
      <c r="G4" s="602">
        <v>3.570480947821375E-2</v>
      </c>
      <c r="H4" s="434"/>
      <c r="I4" s="428"/>
      <c r="J4" s="431"/>
      <c r="K4" s="431"/>
      <c r="L4" s="428"/>
      <c r="M4" s="428"/>
      <c r="N4" s="428"/>
      <c r="O4" s="428"/>
      <c r="P4" s="428"/>
    </row>
    <row r="5" spans="1:16" ht="39.75" customHeight="1">
      <c r="A5" s="265"/>
      <c r="B5" s="599"/>
      <c r="C5" s="600" t="s">
        <v>231</v>
      </c>
      <c r="D5" s="601">
        <v>1468902</v>
      </c>
      <c r="E5" s="601">
        <v>1560932</v>
      </c>
      <c r="F5" s="601">
        <v>92030</v>
      </c>
      <c r="G5" s="602">
        <v>6.26522395639737E-2</v>
      </c>
      <c r="H5" s="434"/>
      <c r="I5" s="428"/>
      <c r="J5" s="431"/>
      <c r="K5" s="431"/>
      <c r="L5" s="428"/>
      <c r="M5" s="428"/>
      <c r="N5" s="428"/>
      <c r="O5" s="428"/>
      <c r="P5" s="428"/>
    </row>
    <row r="6" spans="1:16" ht="28.5" customHeight="1">
      <c r="A6" s="265"/>
      <c r="B6" s="599"/>
      <c r="C6" s="600" t="s">
        <v>232</v>
      </c>
      <c r="D6" s="601">
        <v>707961</v>
      </c>
      <c r="E6" s="601">
        <v>703868</v>
      </c>
      <c r="F6" s="601">
        <v>-4093</v>
      </c>
      <c r="G6" s="602">
        <v>-5.7813919128313351E-3</v>
      </c>
      <c r="H6" s="434"/>
      <c r="I6" s="428"/>
      <c r="J6" s="431"/>
      <c r="K6" s="431"/>
      <c r="L6" s="428"/>
      <c r="M6" s="428"/>
      <c r="N6" s="428"/>
      <c r="O6" s="428"/>
      <c r="P6" s="428"/>
    </row>
    <row r="7" spans="1:16" ht="39.75" customHeight="1">
      <c r="A7" s="270"/>
      <c r="B7" s="290"/>
      <c r="C7" s="291" t="s">
        <v>233</v>
      </c>
      <c r="D7" s="292">
        <v>2523595</v>
      </c>
      <c r="E7" s="292">
        <v>2623912</v>
      </c>
      <c r="F7" s="292">
        <v>100317</v>
      </c>
      <c r="G7" s="293">
        <v>3.9751624171073363E-2</v>
      </c>
      <c r="H7" s="435"/>
      <c r="I7" s="432"/>
      <c r="J7" s="431"/>
      <c r="K7" s="431"/>
      <c r="L7" s="432"/>
      <c r="M7" s="432"/>
      <c r="N7" s="428"/>
      <c r="O7" s="428"/>
      <c r="P7" s="428"/>
    </row>
    <row r="8" spans="1:16" ht="15.6" hidden="1" customHeight="1">
      <c r="A8" s="270"/>
      <c r="D8" s="288">
        <f>SUM(D4:D6)</f>
        <v>2523595</v>
      </c>
      <c r="E8" s="288">
        <v>2262409</v>
      </c>
      <c r="F8" s="288">
        <f>E7-D7</f>
        <v>100317</v>
      </c>
      <c r="H8" s="428"/>
      <c r="I8" s="428"/>
      <c r="J8" s="428"/>
      <c r="K8" s="428"/>
      <c r="L8" s="428"/>
      <c r="M8" s="428"/>
      <c r="N8" s="428"/>
      <c r="O8" s="428"/>
      <c r="P8" s="428"/>
    </row>
    <row r="9" spans="1:16" hidden="1">
      <c r="A9" s="270"/>
      <c r="E9" s="286"/>
      <c r="H9" s="428"/>
      <c r="I9" s="428"/>
      <c r="J9" s="428"/>
      <c r="K9" s="428"/>
      <c r="L9" s="428"/>
      <c r="M9" s="428"/>
      <c r="N9" s="428"/>
      <c r="O9" s="428"/>
      <c r="P9" s="428"/>
    </row>
    <row r="10" spans="1:16" hidden="1">
      <c r="A10" s="270"/>
      <c r="D10" s="288">
        <f>SUM(D4:D6)</f>
        <v>2523595</v>
      </c>
      <c r="E10" s="288">
        <f>SUM(E4:E6)</f>
        <v>2623912</v>
      </c>
      <c r="F10" s="288">
        <f>D10-E10</f>
        <v>-100317</v>
      </c>
      <c r="H10" s="428"/>
      <c r="I10" s="428"/>
      <c r="J10" s="428"/>
      <c r="K10" s="428"/>
      <c r="L10" s="428"/>
      <c r="M10" s="428"/>
      <c r="N10" s="428"/>
      <c r="O10" s="428"/>
      <c r="P10" s="428"/>
    </row>
    <row r="11" spans="1:16">
      <c r="A11" s="270"/>
      <c r="H11" s="428"/>
      <c r="I11" s="428"/>
      <c r="J11" s="433"/>
      <c r="K11" s="433"/>
      <c r="L11" s="428"/>
      <c r="M11" s="428"/>
      <c r="N11" s="428"/>
      <c r="O11" s="428"/>
      <c r="P11" s="428"/>
    </row>
    <row r="12" spans="1:16" ht="25.35" customHeight="1">
      <c r="A12" s="270"/>
    </row>
    <row r="13" spans="1:16" ht="31.15" customHeight="1">
      <c r="A13" s="270"/>
      <c r="J13" s="288"/>
    </row>
    <row r="14" spans="1:16">
      <c r="A14" s="270"/>
    </row>
    <row r="15" spans="1:16" ht="10.5" customHeight="1">
      <c r="A15" s="270"/>
    </row>
    <row r="16" spans="1:16" ht="10.5" customHeight="1">
      <c r="A16" s="270"/>
    </row>
    <row r="17" spans="1:1" ht="10.5" customHeight="1">
      <c r="A17" s="270"/>
    </row>
    <row r="18" spans="1:1" ht="10.5" customHeight="1">
      <c r="A18" s="270"/>
    </row>
    <row r="19" spans="1:1" ht="10.5" customHeight="1">
      <c r="A19" s="270"/>
    </row>
    <row r="20" spans="1:1" ht="10.5" customHeight="1">
      <c r="A20" s="270"/>
    </row>
    <row r="21" spans="1:1" ht="10.5" customHeight="1">
      <c r="A21" s="270"/>
    </row>
    <row r="22" spans="1:1" ht="10.5" customHeight="1">
      <c r="A22" s="270"/>
    </row>
    <row r="23" spans="1:1" ht="10.5" customHeight="1">
      <c r="A23" s="270"/>
    </row>
    <row r="24" spans="1:1" ht="10.5" customHeight="1">
      <c r="A24" s="270"/>
    </row>
    <row r="25" spans="1:1" ht="10.5" customHeight="1">
      <c r="A25" s="270"/>
    </row>
    <row r="26" spans="1:1" ht="10.5" customHeight="1">
      <c r="A26" s="270"/>
    </row>
    <row r="27" spans="1:1" ht="10.5" customHeight="1">
      <c r="A27" s="270"/>
    </row>
    <row r="28" spans="1:1" ht="10.5" customHeight="1">
      <c r="A28" s="275"/>
    </row>
    <row r="29" spans="1:1" ht="10.5" customHeight="1"/>
    <row r="30" spans="1:1" ht="10.5" customHeight="1">
      <c r="A30" s="270"/>
    </row>
    <row r="31" spans="1:1" ht="10.5" customHeight="1">
      <c r="A31" s="270"/>
    </row>
    <row r="32" spans="1:1" ht="10.5" customHeight="1">
      <c r="A32" s="270"/>
    </row>
    <row r="33" spans="1:3" ht="10.5" customHeight="1">
      <c r="A33" s="275"/>
    </row>
    <row r="34" spans="1:3" ht="10.5" customHeight="1"/>
    <row r="35" spans="1:3" ht="24.95" customHeight="1"/>
    <row r="36" spans="1:3" hidden="1"/>
    <row r="37" spans="1:3" hidden="1"/>
    <row r="38" spans="1:3" hidden="1"/>
    <row r="39" spans="1:3" hidden="1"/>
    <row r="40" spans="1:3" hidden="1">
      <c r="C40" s="294"/>
    </row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288">
        <f>G167</f>
        <v>0</v>
      </c>
    </row>
    <row r="185" spans="5:5" hidden="1">
      <c r="E185" s="288" t="e">
        <f>'Evolución trab. Extranjeros'!#REF!</f>
        <v>#REF!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295"/>
      <c r="C233" s="296"/>
      <c r="D233" s="296"/>
      <c r="E233" s="297"/>
      <c r="F233" s="296"/>
      <c r="G233" s="296"/>
    </row>
    <row r="246" spans="2:7">
      <c r="B246" s="295"/>
      <c r="C246" s="296"/>
      <c r="D246" s="296"/>
      <c r="E246" s="297"/>
      <c r="F246" s="296"/>
      <c r="G246" s="296"/>
    </row>
    <row r="259" spans="2:7">
      <c r="B259" s="295"/>
      <c r="C259" s="296"/>
      <c r="D259" s="296"/>
      <c r="E259" s="297"/>
      <c r="F259" s="296"/>
      <c r="G259" s="296"/>
    </row>
  </sheetData>
  <mergeCells count="5">
    <mergeCell ref="B1:G1"/>
    <mergeCell ref="B2:C3"/>
    <mergeCell ref="D2:D3"/>
    <mergeCell ref="E2:E3"/>
    <mergeCell ref="F2:G2"/>
  </mergeCells>
  <phoneticPr fontId="70" type="noConversion"/>
  <pageMargins left="0" right="0" top="0.59055118110236227" bottom="0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autoPageBreaks="0" fitToPage="1"/>
  </sheetPr>
  <dimension ref="A3:W191"/>
  <sheetViews>
    <sheetView showGridLines="0" showRowColHeaders="0" zoomScaleNormal="100" workbookViewId="0">
      <selection activeCell="Z27" sqref="Z27"/>
    </sheetView>
  </sheetViews>
  <sheetFormatPr baseColWidth="10" defaultRowHeight="12.75"/>
  <cols>
    <col min="1" max="1" width="3.5703125" style="15" customWidth="1"/>
    <col min="2" max="2" width="11.42578125" style="15"/>
    <col min="3" max="3" width="3.140625" style="15" customWidth="1"/>
    <col min="4" max="4" width="11.42578125" style="15"/>
    <col min="5" max="5" width="3.140625" style="15" customWidth="1"/>
    <col min="6" max="6" width="11.42578125" style="15"/>
    <col min="7" max="7" width="3.28515625" style="15" customWidth="1"/>
    <col min="8" max="8" width="11.42578125" style="15" customWidth="1"/>
    <col min="9" max="9" width="3.140625" style="15" customWidth="1"/>
    <col min="10" max="10" width="13.140625" style="15" customWidth="1"/>
    <col min="11" max="11" width="11.42578125" style="15"/>
    <col min="12" max="12" width="3.5703125" style="15" customWidth="1"/>
    <col min="13" max="15" width="11.42578125" style="15"/>
    <col min="16" max="16" width="11.42578125" style="15" customWidth="1"/>
    <col min="17" max="17" width="25.28515625" style="15" hidden="1" customWidth="1"/>
    <col min="18" max="18" width="25.42578125" style="15" hidden="1" customWidth="1"/>
    <col min="19" max="19" width="16.85546875" style="15" hidden="1" customWidth="1"/>
    <col min="20" max="20" width="15.28515625" style="15" hidden="1" customWidth="1"/>
    <col min="21" max="21" width="29.140625" style="15" hidden="1" customWidth="1"/>
    <col min="22" max="22" width="19.5703125" style="15" hidden="1" customWidth="1"/>
    <col min="23" max="23" width="11.42578125" style="15" hidden="1" customWidth="1"/>
    <col min="24" max="16384" width="11.42578125" style="15"/>
  </cols>
  <sheetData>
    <row r="3" spans="2:22" ht="5.25" customHeight="1">
      <c r="M3" s="400"/>
      <c r="N3" s="400"/>
      <c r="O3" s="400"/>
      <c r="P3" s="400"/>
      <c r="Q3" s="400"/>
      <c r="R3" s="400"/>
    </row>
    <row r="4" spans="2:22" hidden="1">
      <c r="M4" s="400"/>
      <c r="N4" s="400"/>
      <c r="O4" s="400"/>
      <c r="P4" s="400"/>
      <c r="Q4" s="400"/>
      <c r="R4" s="400"/>
    </row>
    <row r="5" spans="2:22" ht="55.5" customHeight="1">
      <c r="B5" s="1031" t="s">
        <v>656</v>
      </c>
      <c r="C5" s="1031"/>
      <c r="D5" s="1031"/>
      <c r="E5" s="1031"/>
      <c r="F5" s="1031"/>
      <c r="G5" s="1031"/>
      <c r="H5" s="1031"/>
      <c r="I5" s="1031"/>
      <c r="J5" s="1031"/>
      <c r="K5" s="1031"/>
      <c r="M5" s="400"/>
      <c r="N5" s="400"/>
      <c r="O5" s="401"/>
      <c r="P5" s="400"/>
      <c r="Q5" s="400"/>
      <c r="R5" s="400"/>
    </row>
    <row r="6" spans="2:22" ht="10.5" customHeight="1">
      <c r="M6" s="400"/>
      <c r="N6" s="400"/>
      <c r="O6" s="400"/>
      <c r="P6" s="400"/>
      <c r="Q6" s="400"/>
      <c r="R6" s="400"/>
    </row>
    <row r="7" spans="2:22" ht="12.75" customHeight="1">
      <c r="B7" s="1033" t="s">
        <v>14</v>
      </c>
      <c r="C7" s="1033"/>
      <c r="D7" s="1033"/>
      <c r="F7" s="1032">
        <v>18990364</v>
      </c>
      <c r="G7" s="1032"/>
      <c r="H7" s="1032"/>
      <c r="I7" s="1032"/>
      <c r="J7" s="1032"/>
      <c r="K7" s="1032"/>
      <c r="M7" s="400"/>
      <c r="N7" s="400"/>
      <c r="O7" s="400"/>
      <c r="P7" s="400"/>
      <c r="Q7" s="400"/>
      <c r="R7" s="400"/>
    </row>
    <row r="8" spans="2:22" ht="12.75" customHeight="1">
      <c r="B8" s="1033"/>
      <c r="C8" s="1033"/>
      <c r="D8" s="1033"/>
      <c r="E8" s="16"/>
      <c r="F8" s="1032"/>
      <c r="G8" s="1032"/>
      <c r="H8" s="1032"/>
      <c r="I8" s="1032"/>
      <c r="J8" s="1032"/>
      <c r="K8" s="1032"/>
      <c r="M8" s="400"/>
      <c r="N8" s="400"/>
      <c r="O8" s="400"/>
      <c r="P8" s="400"/>
      <c r="Q8" s="400"/>
      <c r="R8" s="400"/>
    </row>
    <row r="9" spans="2:22" ht="12.75" customHeight="1">
      <c r="B9" s="1033"/>
      <c r="C9" s="1033"/>
      <c r="D9" s="1033"/>
      <c r="E9" s="16"/>
      <c r="F9" s="1032"/>
      <c r="G9" s="1032"/>
      <c r="H9" s="1032"/>
      <c r="I9" s="1032"/>
      <c r="J9" s="1032"/>
      <c r="K9" s="1032"/>
      <c r="M9" s="400"/>
      <c r="N9" s="400"/>
      <c r="O9" s="400"/>
      <c r="P9" s="400"/>
      <c r="Q9" s="400"/>
      <c r="R9" s="400"/>
    </row>
    <row r="10" spans="2:22" ht="12.75" customHeight="1">
      <c r="B10" s="1033"/>
      <c r="C10" s="1033"/>
      <c r="D10" s="1033"/>
      <c r="E10" s="16"/>
      <c r="F10" s="1032"/>
      <c r="G10" s="1032"/>
      <c r="H10" s="1032"/>
      <c r="I10" s="1032"/>
      <c r="J10" s="1032"/>
      <c r="K10" s="1032"/>
      <c r="M10" s="400"/>
      <c r="N10" s="400"/>
      <c r="O10" s="400"/>
      <c r="P10" s="402"/>
      <c r="Q10" s="400"/>
      <c r="R10" s="400"/>
    </row>
    <row r="11" spans="2:22" ht="12.75" customHeight="1">
      <c r="B11" s="1033"/>
      <c r="C11" s="1033"/>
      <c r="D11" s="1033"/>
      <c r="F11" s="1032"/>
      <c r="G11" s="1032"/>
      <c r="H11" s="1032"/>
      <c r="I11" s="1032"/>
      <c r="J11" s="1032"/>
      <c r="K11" s="1032"/>
      <c r="M11" s="400"/>
      <c r="N11" s="400"/>
      <c r="O11" s="400"/>
      <c r="P11" s="400"/>
      <c r="Q11" s="400"/>
      <c r="R11" s="400"/>
    </row>
    <row r="12" spans="2:22" ht="69" customHeight="1">
      <c r="B12" s="1033"/>
      <c r="C12" s="1033"/>
      <c r="D12" s="1033"/>
      <c r="F12" s="1032"/>
      <c r="G12" s="1032"/>
      <c r="H12" s="1032"/>
      <c r="I12" s="1032"/>
      <c r="J12" s="1032"/>
      <c r="K12" s="1032"/>
      <c r="M12" s="400"/>
      <c r="N12" s="400"/>
      <c r="O12" s="400"/>
      <c r="P12" s="400"/>
      <c r="Q12" s="400"/>
      <c r="R12" s="400"/>
    </row>
    <row r="13" spans="2:22" ht="17.100000000000001" customHeight="1">
      <c r="M13" s="400"/>
      <c r="N13" s="400"/>
      <c r="O13" s="400"/>
      <c r="P13" s="400"/>
      <c r="Q13" s="400" t="s">
        <v>658</v>
      </c>
      <c r="R13" s="400" t="s">
        <v>659</v>
      </c>
      <c r="S13" s="15" t="s">
        <v>662</v>
      </c>
      <c r="T13" s="15" t="s">
        <v>663</v>
      </c>
      <c r="U13" s="15" t="s">
        <v>660</v>
      </c>
      <c r="V13" s="15" t="s">
        <v>661</v>
      </c>
    </row>
    <row r="14" spans="2:22" ht="17.100000000000001" customHeight="1">
      <c r="M14" s="400"/>
      <c r="N14" s="400"/>
      <c r="O14" s="400"/>
      <c r="P14" s="400"/>
      <c r="Q14" s="400"/>
      <c r="R14" s="400"/>
    </row>
    <row r="15" spans="2:22" ht="12.75" customHeight="1">
      <c r="B15" s="1034">
        <v>113974</v>
      </c>
      <c r="C15" s="1034"/>
      <c r="D15" s="1034"/>
      <c r="E15" s="1034"/>
      <c r="F15" s="1034"/>
      <c r="G15" s="1034"/>
      <c r="H15" s="1034"/>
      <c r="I15" s="17"/>
      <c r="J15" s="1035" t="s">
        <v>347</v>
      </c>
      <c r="K15" s="1035"/>
      <c r="M15" s="400"/>
      <c r="N15" s="400"/>
      <c r="O15" s="400"/>
      <c r="P15" s="400"/>
      <c r="Q15" s="994">
        <v>10137712.43</v>
      </c>
      <c r="R15" s="994">
        <v>8852634.0999999996</v>
      </c>
      <c r="S15" s="994">
        <v>16.95</v>
      </c>
      <c r="T15" s="971">
        <f>SUM(Q15:S15)</f>
        <v>18990363.48</v>
      </c>
      <c r="U15" s="973">
        <f>T15-V15</f>
        <v>16915825.48</v>
      </c>
      <c r="V15" s="993">
        <v>2074538</v>
      </c>
    </row>
    <row r="16" spans="2:22" ht="12.75" customHeight="1">
      <c r="B16" s="1034"/>
      <c r="C16" s="1034"/>
      <c r="D16" s="1034"/>
      <c r="E16" s="1034"/>
      <c r="F16" s="1034"/>
      <c r="G16" s="1034"/>
      <c r="H16" s="1034"/>
      <c r="I16" s="14"/>
      <c r="J16" s="1035"/>
      <c r="K16" s="1035"/>
      <c r="M16" s="400"/>
      <c r="N16" s="400"/>
      <c r="O16" s="400"/>
      <c r="P16" s="402"/>
      <c r="Q16" s="400"/>
      <c r="R16" s="400"/>
    </row>
    <row r="17" spans="2:18" ht="12.75" customHeight="1">
      <c r="B17" s="1034"/>
      <c r="C17" s="1034"/>
      <c r="D17" s="1034"/>
      <c r="E17" s="1034"/>
      <c r="F17" s="1034"/>
      <c r="G17" s="1034"/>
      <c r="H17" s="1034"/>
      <c r="I17" s="14"/>
      <c r="J17" s="1035"/>
      <c r="K17" s="1035"/>
      <c r="M17" s="400"/>
      <c r="N17" s="400"/>
      <c r="O17" s="400"/>
      <c r="P17" s="400"/>
      <c r="Q17" s="400"/>
      <c r="R17" s="400"/>
    </row>
    <row r="18" spans="2:18" ht="12.75" customHeight="1">
      <c r="B18" s="1034"/>
      <c r="C18" s="1034"/>
      <c r="D18" s="1034"/>
      <c r="E18" s="1034"/>
      <c r="F18" s="1034"/>
      <c r="G18" s="1034"/>
      <c r="H18" s="1034"/>
      <c r="I18" s="14"/>
      <c r="J18" s="1035"/>
      <c r="K18" s="1035"/>
      <c r="M18" s="400"/>
      <c r="N18" s="400"/>
      <c r="O18" s="400"/>
      <c r="P18" s="403"/>
      <c r="Q18" s="972">
        <f>Q15+(S15/2)</f>
        <v>10137720.904999999</v>
      </c>
      <c r="R18" s="974">
        <f>R15+(S15/2)</f>
        <v>8852642.5749999993</v>
      </c>
    </row>
    <row r="19" spans="2:18" ht="12.75" customHeight="1">
      <c r="B19" s="1036">
        <v>6.0000000000000001E-3</v>
      </c>
      <c r="C19" s="1036"/>
      <c r="D19" s="1036"/>
      <c r="E19" s="1036"/>
      <c r="F19" s="1036"/>
      <c r="G19" s="1036"/>
      <c r="H19" s="1036"/>
      <c r="I19" s="14"/>
      <c r="J19" s="1035"/>
      <c r="K19" s="1035"/>
      <c r="M19" s="400"/>
      <c r="N19" s="400"/>
      <c r="O19" s="400"/>
      <c r="P19" s="400"/>
      <c r="Q19" s="404">
        <f>Q18/T15</f>
        <v>0.53383501140863887</v>
      </c>
      <c r="R19" s="404">
        <f>R18/T15</f>
        <v>0.46616498859136102</v>
      </c>
    </row>
    <row r="20" spans="2:18" ht="12.75" customHeight="1">
      <c r="B20" s="1036"/>
      <c r="C20" s="1036"/>
      <c r="D20" s="1036"/>
      <c r="E20" s="1036"/>
      <c r="F20" s="1036"/>
      <c r="G20" s="1036"/>
      <c r="H20" s="1036"/>
      <c r="I20" s="14"/>
      <c r="J20" s="1035"/>
      <c r="K20" s="1035"/>
      <c r="M20" s="400"/>
      <c r="N20" s="400"/>
      <c r="O20" s="400"/>
      <c r="P20" s="400"/>
      <c r="Q20" s="404">
        <f>U15/T15</f>
        <v>0.89075838373579141</v>
      </c>
      <c r="R20" s="404">
        <f>V15/T15</f>
        <v>0.10924161626420854</v>
      </c>
    </row>
    <row r="21" spans="2:18" ht="36" customHeight="1">
      <c r="B21" s="1036"/>
      <c r="C21" s="1036"/>
      <c r="D21" s="1036"/>
      <c r="E21" s="1036"/>
      <c r="F21" s="1036"/>
      <c r="G21" s="1036"/>
      <c r="H21" s="1036"/>
      <c r="I21" s="14"/>
      <c r="J21" s="1035"/>
      <c r="K21" s="1035"/>
      <c r="M21" s="400"/>
      <c r="N21" s="400"/>
      <c r="O21" s="400"/>
      <c r="P21" s="400"/>
      <c r="Q21" s="400"/>
      <c r="R21" s="400"/>
    </row>
    <row r="22" spans="2:18" ht="12.75" customHeight="1">
      <c r="B22" s="1036"/>
      <c r="C22" s="1036"/>
      <c r="D22" s="1036"/>
      <c r="E22" s="1036"/>
      <c r="F22" s="1036"/>
      <c r="G22" s="1036"/>
      <c r="H22" s="1036"/>
      <c r="I22" s="14"/>
      <c r="J22" s="1035"/>
      <c r="K22" s="1035"/>
      <c r="M22" s="400"/>
      <c r="N22" s="400"/>
      <c r="O22" s="400"/>
      <c r="P22" s="400"/>
      <c r="Q22" s="400"/>
      <c r="R22" s="400"/>
    </row>
    <row r="23" spans="2:18" ht="17.100000000000001" customHeight="1">
      <c r="M23" s="400"/>
      <c r="N23" s="400"/>
      <c r="O23" s="400"/>
      <c r="P23" s="400"/>
      <c r="Q23" s="400"/>
      <c r="R23" s="400"/>
    </row>
    <row r="24" spans="2:18" ht="12.75" customHeight="1">
      <c r="B24" s="1037" t="s">
        <v>348</v>
      </c>
      <c r="C24" s="1037"/>
      <c r="D24" s="1037"/>
      <c r="F24" s="1038">
        <v>-439628</v>
      </c>
      <c r="G24" s="1038"/>
      <c r="H24" s="1038"/>
      <c r="I24" s="1038"/>
      <c r="J24" s="1038"/>
      <c r="K24" s="1038"/>
      <c r="M24" s="400"/>
      <c r="N24" s="400"/>
      <c r="O24" s="400"/>
      <c r="P24" s="400"/>
      <c r="Q24" s="400"/>
      <c r="R24" s="400"/>
    </row>
    <row r="25" spans="2:18" ht="12.75" customHeight="1">
      <c r="B25" s="1037"/>
      <c r="C25" s="1037"/>
      <c r="D25" s="1037"/>
      <c r="F25" s="1038"/>
      <c r="G25" s="1038"/>
      <c r="H25" s="1038"/>
      <c r="I25" s="1038"/>
      <c r="J25" s="1038"/>
      <c r="K25" s="1038"/>
      <c r="M25" s="400"/>
      <c r="N25" s="400"/>
      <c r="O25" s="400"/>
      <c r="P25" s="400"/>
      <c r="Q25" s="400"/>
      <c r="R25" s="400"/>
    </row>
    <row r="26" spans="2:18" ht="12.75" customHeight="1">
      <c r="B26" s="1037"/>
      <c r="C26" s="1037"/>
      <c r="D26" s="1037"/>
      <c r="F26" s="1038"/>
      <c r="G26" s="1038"/>
      <c r="H26" s="1038"/>
      <c r="I26" s="1038"/>
      <c r="J26" s="1038"/>
      <c r="K26" s="1038"/>
      <c r="M26" s="400"/>
      <c r="N26" s="400"/>
      <c r="O26" s="400"/>
      <c r="P26" s="402"/>
      <c r="Q26" s="400"/>
      <c r="R26" s="400"/>
    </row>
    <row r="27" spans="2:18" ht="12.75" customHeight="1">
      <c r="B27" s="1037"/>
      <c r="C27" s="1037"/>
      <c r="D27" s="1037"/>
      <c r="F27" s="1038"/>
      <c r="G27" s="1038"/>
      <c r="H27" s="1038"/>
      <c r="I27" s="1038"/>
      <c r="J27" s="1038"/>
      <c r="K27" s="1038"/>
      <c r="M27" s="400"/>
      <c r="N27" s="400"/>
      <c r="O27" s="400"/>
      <c r="P27" s="403"/>
      <c r="Q27" s="404"/>
      <c r="R27" s="400"/>
    </row>
    <row r="28" spans="2:18" ht="12.75" customHeight="1">
      <c r="B28" s="1037"/>
      <c r="C28" s="1037"/>
      <c r="D28" s="1037"/>
      <c r="F28" s="1039">
        <v>-2.2599999999999999E-2</v>
      </c>
      <c r="G28" s="1039"/>
      <c r="H28" s="1039"/>
      <c r="I28" s="1039"/>
      <c r="J28" s="1039"/>
      <c r="K28" s="1039"/>
      <c r="M28" s="400"/>
      <c r="N28" s="400"/>
      <c r="O28" s="400"/>
      <c r="P28" s="400"/>
      <c r="Q28" s="400"/>
      <c r="R28" s="400"/>
    </row>
    <row r="29" spans="2:18" ht="12.75" customHeight="1">
      <c r="B29" s="1037"/>
      <c r="C29" s="1037"/>
      <c r="D29" s="1037"/>
      <c r="F29" s="1039"/>
      <c r="G29" s="1039"/>
      <c r="H29" s="1039"/>
      <c r="I29" s="1039"/>
      <c r="J29" s="1039"/>
      <c r="K29" s="1039"/>
      <c r="M29" s="400"/>
      <c r="N29" s="400"/>
      <c r="O29" s="400"/>
      <c r="P29" s="400"/>
      <c r="Q29" s="400"/>
      <c r="R29" s="400"/>
    </row>
    <row r="30" spans="2:18" ht="12.75" customHeight="1">
      <c r="B30" s="1037"/>
      <c r="C30" s="1037"/>
      <c r="D30" s="1037"/>
      <c r="F30" s="1039"/>
      <c r="G30" s="1039"/>
      <c r="H30" s="1039"/>
      <c r="I30" s="1039"/>
      <c r="J30" s="1039"/>
      <c r="K30" s="1039"/>
      <c r="M30" s="400"/>
      <c r="N30" s="400"/>
      <c r="O30" s="400"/>
      <c r="P30" s="400"/>
      <c r="Q30" s="400"/>
      <c r="R30" s="400"/>
    </row>
    <row r="31" spans="2:18" ht="34.5" customHeight="1">
      <c r="B31" s="1037"/>
      <c r="C31" s="1037"/>
      <c r="D31" s="1037"/>
      <c r="F31" s="1039"/>
      <c r="G31" s="1039"/>
      <c r="H31" s="1039"/>
      <c r="I31" s="1039"/>
      <c r="J31" s="1039"/>
      <c r="K31" s="1039"/>
      <c r="M31" s="400"/>
      <c r="N31" s="400"/>
      <c r="O31" s="400"/>
      <c r="P31" s="400"/>
      <c r="Q31" s="400"/>
      <c r="R31" s="400"/>
    </row>
    <row r="32" spans="2:18" ht="16.5" customHeight="1" thickBot="1"/>
    <row r="33" spans="1:14" ht="16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4" ht="12.75" customHeight="1">
      <c r="B34" s="969"/>
      <c r="D34" s="19"/>
      <c r="E34" s="19"/>
      <c r="F34" s="19"/>
      <c r="G34" s="19"/>
      <c r="H34" s="19"/>
      <c r="I34" s="19"/>
      <c r="J34" s="19"/>
      <c r="K34" s="19"/>
    </row>
    <row r="35" spans="1:14" ht="12.75" customHeight="1">
      <c r="B35" s="969"/>
      <c r="D35" s="19"/>
      <c r="E35" s="19"/>
      <c r="F35" s="19"/>
      <c r="G35" s="19"/>
      <c r="H35" s="19"/>
      <c r="I35" s="19"/>
      <c r="J35" s="19"/>
      <c r="K35" s="19"/>
    </row>
    <row r="36" spans="1:14" ht="12.75" customHeight="1">
      <c r="B36" s="969"/>
      <c r="D36" s="970"/>
      <c r="E36" s="970"/>
      <c r="F36" s="970"/>
      <c r="G36" s="970"/>
      <c r="H36" s="970"/>
      <c r="I36" s="970"/>
      <c r="J36" s="19"/>
      <c r="K36" s="19"/>
    </row>
    <row r="37" spans="1:14" ht="12.75" customHeight="1">
      <c r="B37" s="983"/>
      <c r="C37" s="984"/>
      <c r="D37" s="985"/>
      <c r="E37" s="985"/>
      <c r="F37" s="985"/>
      <c r="G37" s="985"/>
      <c r="H37" s="985"/>
      <c r="I37" s="985"/>
      <c r="J37" s="986"/>
      <c r="K37" s="986"/>
      <c r="L37" s="984"/>
      <c r="M37" s="984"/>
      <c r="N37" s="984"/>
    </row>
    <row r="38" spans="1:14" ht="12.75" customHeight="1">
      <c r="B38" s="983"/>
      <c r="C38" s="984"/>
      <c r="D38" s="985"/>
      <c r="E38" s="985"/>
      <c r="F38" s="985"/>
      <c r="G38" s="985"/>
      <c r="H38" s="985"/>
      <c r="I38" s="985"/>
      <c r="J38" s="986"/>
      <c r="K38" s="986"/>
      <c r="L38" s="984"/>
      <c r="M38" s="984"/>
      <c r="N38" s="984"/>
    </row>
    <row r="39" spans="1:14" ht="12.75" customHeight="1">
      <c r="B39" s="984"/>
      <c r="C39" s="987"/>
      <c r="D39" s="975"/>
      <c r="E39" s="975"/>
      <c r="F39" s="975"/>
      <c r="G39" s="976"/>
      <c r="H39" s="984"/>
      <c r="I39" s="985"/>
      <c r="J39" s="984"/>
      <c r="K39" s="984"/>
      <c r="L39" s="984"/>
      <c r="M39" s="984"/>
      <c r="N39" s="984"/>
    </row>
    <row r="40" spans="1:14" ht="17.25" customHeight="1">
      <c r="B40" s="983"/>
      <c r="C40" s="977"/>
      <c r="D40" s="988"/>
      <c r="E40" s="977"/>
      <c r="F40" s="1029"/>
      <c r="G40" s="1030"/>
      <c r="H40" s="984"/>
      <c r="I40" s="985"/>
      <c r="J40" s="989"/>
      <c r="K40" s="984"/>
      <c r="L40" s="984"/>
      <c r="M40" s="984"/>
      <c r="N40" s="984"/>
    </row>
    <row r="41" spans="1:14" ht="8.25" customHeight="1">
      <c r="B41" s="983"/>
      <c r="C41" s="978"/>
      <c r="D41" s="978"/>
      <c r="E41" s="978"/>
      <c r="F41" s="975"/>
      <c r="G41" s="975"/>
      <c r="H41" s="984"/>
      <c r="I41" s="985"/>
      <c r="J41" s="984"/>
      <c r="K41" s="984"/>
      <c r="L41" s="984"/>
      <c r="M41" s="984"/>
      <c r="N41" s="984"/>
    </row>
    <row r="42" spans="1:14" ht="12.75" customHeight="1">
      <c r="B42" s="983"/>
      <c r="C42" s="990"/>
      <c r="D42" s="979"/>
      <c r="E42" s="980"/>
      <c r="F42" s="980"/>
      <c r="G42" s="980"/>
      <c r="H42" s="984"/>
      <c r="I42" s="985"/>
      <c r="J42" s="984"/>
      <c r="K42" s="984"/>
      <c r="L42" s="984"/>
      <c r="M42" s="984"/>
      <c r="N42" s="984"/>
    </row>
    <row r="43" spans="1:14" ht="12.75" customHeight="1">
      <c r="B43" s="983"/>
      <c r="C43" s="991"/>
      <c r="D43" s="979"/>
      <c r="E43" s="979"/>
      <c r="F43" s="979"/>
      <c r="G43" s="979"/>
      <c r="H43" s="984"/>
      <c r="I43" s="985"/>
      <c r="J43" s="984"/>
      <c r="K43" s="984"/>
      <c r="L43" s="984"/>
      <c r="M43" s="984"/>
      <c r="N43" s="984"/>
    </row>
    <row r="44" spans="1:14" ht="12.75" customHeight="1">
      <c r="B44" s="983"/>
      <c r="C44" s="978"/>
      <c r="D44" s="979"/>
      <c r="E44" s="979"/>
      <c r="F44" s="979"/>
      <c r="G44" s="979"/>
      <c r="H44" s="984"/>
      <c r="I44" s="985"/>
      <c r="J44" s="984"/>
      <c r="K44" s="984"/>
      <c r="L44" s="984"/>
      <c r="M44" s="984"/>
      <c r="N44" s="984"/>
    </row>
    <row r="45" spans="1:14" ht="12.75" customHeight="1">
      <c r="B45" s="983"/>
      <c r="C45" s="975"/>
      <c r="D45" s="979"/>
      <c r="E45" s="979"/>
      <c r="F45" s="979"/>
      <c r="G45" s="979"/>
      <c r="H45" s="984"/>
      <c r="I45" s="985"/>
      <c r="J45" s="984"/>
      <c r="K45" s="984"/>
      <c r="L45" s="984"/>
      <c r="M45" s="984"/>
      <c r="N45" s="984"/>
    </row>
    <row r="46" spans="1:14" ht="12.75" customHeight="1">
      <c r="B46" s="983"/>
      <c r="C46" s="975"/>
      <c r="D46" s="975"/>
      <c r="E46" s="981"/>
      <c r="F46" s="975"/>
      <c r="G46" s="978"/>
      <c r="H46" s="984"/>
      <c r="I46" s="985"/>
      <c r="J46" s="984"/>
      <c r="K46" s="984"/>
      <c r="L46" s="984"/>
      <c r="M46" s="984"/>
      <c r="N46" s="984"/>
    </row>
    <row r="47" spans="1:14" ht="12.75" customHeight="1">
      <c r="B47" s="983"/>
      <c r="C47" s="982"/>
      <c r="D47" s="982"/>
      <c r="E47" s="982"/>
      <c r="F47" s="982"/>
      <c r="G47" s="978"/>
      <c r="H47" s="984"/>
      <c r="I47" s="985"/>
      <c r="J47" s="984"/>
      <c r="K47" s="984"/>
      <c r="L47" s="984"/>
      <c r="M47" s="984"/>
      <c r="N47" s="984"/>
    </row>
    <row r="48" spans="1:14" ht="18.75" customHeight="1">
      <c r="B48" s="984"/>
      <c r="C48" s="978"/>
      <c r="D48" s="978"/>
      <c r="E48" s="978"/>
      <c r="F48" s="978"/>
      <c r="G48" s="978"/>
      <c r="H48" s="984"/>
      <c r="I48" s="985"/>
      <c r="J48" s="984"/>
      <c r="K48" s="984"/>
      <c r="L48" s="984"/>
      <c r="M48" s="984"/>
      <c r="N48" s="984"/>
    </row>
    <row r="49" spans="2:14" ht="12.75" customHeight="1">
      <c r="B49" s="984"/>
      <c r="C49" s="975"/>
      <c r="D49" s="978"/>
      <c r="E49" s="978"/>
      <c r="F49" s="975"/>
      <c r="G49" s="978"/>
      <c r="H49" s="984"/>
      <c r="I49" s="984"/>
      <c r="J49" s="984"/>
      <c r="K49" s="984"/>
      <c r="L49" s="984"/>
      <c r="M49" s="984"/>
      <c r="N49" s="984"/>
    </row>
    <row r="50" spans="2:14" ht="12.75" customHeight="1">
      <c r="B50" s="984"/>
      <c r="C50" s="975"/>
      <c r="D50" s="978"/>
      <c r="E50" s="992"/>
      <c r="F50" s="992"/>
      <c r="G50" s="978"/>
      <c r="H50" s="984"/>
      <c r="I50" s="984"/>
      <c r="J50" s="984"/>
      <c r="K50" s="984"/>
      <c r="L50" s="984"/>
      <c r="M50" s="984"/>
      <c r="N50" s="984"/>
    </row>
    <row r="51" spans="2:14" ht="12.75" customHeight="1">
      <c r="B51" s="984"/>
      <c r="C51" s="982"/>
      <c r="D51" s="978"/>
      <c r="E51" s="992"/>
      <c r="F51" s="992"/>
      <c r="G51" s="978"/>
      <c r="H51" s="984"/>
      <c r="I51" s="984"/>
      <c r="J51" s="984"/>
      <c r="K51" s="984"/>
      <c r="L51" s="984"/>
      <c r="M51" s="984"/>
      <c r="N51" s="984"/>
    </row>
    <row r="52" spans="2:14" ht="12.75" customHeight="1">
      <c r="B52" s="984"/>
      <c r="C52" s="984"/>
      <c r="D52" s="984"/>
      <c r="E52" s="984"/>
      <c r="F52" s="984"/>
      <c r="G52" s="984"/>
      <c r="H52" s="984"/>
      <c r="I52" s="984"/>
      <c r="J52" s="984"/>
      <c r="K52" s="984"/>
      <c r="L52" s="984"/>
      <c r="M52" s="984"/>
      <c r="N52" s="984"/>
    </row>
    <row r="53" spans="2:14" ht="12.75" customHeight="1">
      <c r="B53" s="984"/>
      <c r="C53" s="984"/>
      <c r="D53" s="984"/>
      <c r="E53" s="984"/>
      <c r="F53" s="984"/>
      <c r="G53" s="984"/>
      <c r="H53" s="984"/>
      <c r="I53" s="984"/>
      <c r="J53" s="984"/>
      <c r="K53" s="984"/>
      <c r="L53" s="984"/>
      <c r="M53" s="984"/>
      <c r="N53" s="984"/>
    </row>
    <row r="54" spans="2:14" ht="12.75" customHeight="1">
      <c r="B54" s="984"/>
      <c r="C54" s="984"/>
      <c r="D54" s="984"/>
      <c r="E54" s="984"/>
      <c r="F54" s="984"/>
      <c r="G54" s="984"/>
      <c r="H54" s="984"/>
      <c r="I54" s="984"/>
      <c r="J54" s="984"/>
      <c r="K54" s="984"/>
      <c r="L54" s="984"/>
      <c r="M54" s="984"/>
      <c r="N54" s="984"/>
    </row>
    <row r="55" spans="2:14" ht="12.75" customHeight="1">
      <c r="B55" s="984"/>
      <c r="C55" s="984"/>
      <c r="D55" s="984"/>
      <c r="E55" s="984"/>
      <c r="F55" s="984"/>
      <c r="G55" s="984"/>
      <c r="H55" s="984"/>
      <c r="I55" s="984"/>
      <c r="J55" s="984"/>
      <c r="K55" s="984"/>
      <c r="L55" s="984"/>
      <c r="M55" s="984"/>
      <c r="N55" s="984"/>
    </row>
    <row r="56" spans="2:14" ht="12.75" customHeight="1">
      <c r="B56" s="984"/>
      <c r="C56" s="984"/>
      <c r="D56" s="984"/>
      <c r="E56" s="984"/>
      <c r="F56" s="984"/>
      <c r="G56" s="984"/>
      <c r="H56" s="984"/>
      <c r="I56" s="984"/>
      <c r="J56" s="984"/>
      <c r="K56" s="984"/>
      <c r="L56" s="984"/>
      <c r="M56" s="984"/>
      <c r="N56" s="984"/>
    </row>
    <row r="57" spans="2:14" ht="12.75" customHeight="1">
      <c r="B57" s="984"/>
      <c r="C57" s="984"/>
      <c r="D57" s="984"/>
      <c r="E57" s="984"/>
      <c r="F57" s="984"/>
      <c r="G57" s="984"/>
      <c r="H57" s="984"/>
      <c r="I57" s="984"/>
      <c r="J57" s="984"/>
      <c r="K57" s="984"/>
      <c r="L57" s="984"/>
      <c r="M57" s="984"/>
      <c r="N57" s="984"/>
    </row>
    <row r="58" spans="2:14" ht="12.75" customHeight="1">
      <c r="B58" s="984"/>
      <c r="C58" s="984"/>
      <c r="D58" s="984"/>
      <c r="E58" s="984"/>
      <c r="F58" s="984"/>
      <c r="G58" s="984"/>
      <c r="H58" s="984"/>
      <c r="I58" s="984"/>
      <c r="J58" s="984"/>
      <c r="K58" s="984"/>
      <c r="L58" s="984"/>
      <c r="M58" s="984"/>
      <c r="N58" s="984"/>
    </row>
    <row r="59" spans="2:14" ht="12.75" customHeight="1">
      <c r="B59" s="984"/>
      <c r="C59" s="984"/>
      <c r="D59" s="984"/>
      <c r="E59" s="984"/>
      <c r="F59" s="984"/>
      <c r="G59" s="984"/>
      <c r="H59" s="984"/>
      <c r="I59" s="984"/>
      <c r="J59" s="984"/>
      <c r="K59" s="984"/>
      <c r="L59" s="984"/>
      <c r="M59" s="984"/>
      <c r="N59" s="984"/>
    </row>
    <row r="60" spans="2:14" ht="12.75" customHeight="1">
      <c r="B60" s="984"/>
      <c r="C60" s="984"/>
      <c r="D60" s="984"/>
      <c r="E60" s="984"/>
      <c r="F60" s="984"/>
      <c r="G60" s="984"/>
      <c r="H60" s="984"/>
      <c r="I60" s="984"/>
      <c r="J60" s="984"/>
      <c r="K60" s="984"/>
      <c r="L60" s="984"/>
      <c r="M60" s="984"/>
      <c r="N60" s="984"/>
    </row>
    <row r="61" spans="2:14" ht="12.75" customHeight="1">
      <c r="B61" s="984"/>
      <c r="C61" s="984"/>
      <c r="D61" s="984"/>
      <c r="E61" s="984"/>
      <c r="F61" s="984"/>
      <c r="G61" s="984"/>
      <c r="H61" s="984"/>
      <c r="I61" s="984"/>
      <c r="J61" s="984"/>
      <c r="K61" s="984"/>
      <c r="L61" s="984"/>
      <c r="M61" s="984"/>
      <c r="N61" s="984"/>
    </row>
    <row r="62" spans="2:14" ht="12.75" customHeight="1">
      <c r="B62" s="984"/>
      <c r="C62" s="984"/>
      <c r="D62" s="984"/>
      <c r="E62" s="984"/>
      <c r="F62" s="984"/>
      <c r="G62" s="984"/>
      <c r="H62" s="984"/>
      <c r="I62" s="984"/>
      <c r="J62" s="984"/>
      <c r="K62" s="984"/>
      <c r="L62" s="984"/>
      <c r="M62" s="984"/>
      <c r="N62" s="984"/>
    </row>
    <row r="63" spans="2:14" ht="12.75" customHeight="1">
      <c r="B63" s="984"/>
      <c r="C63" s="984"/>
      <c r="D63" s="984"/>
      <c r="E63" s="984"/>
      <c r="F63" s="984"/>
      <c r="G63" s="984"/>
      <c r="H63" s="984"/>
      <c r="I63" s="984"/>
      <c r="J63" s="984"/>
      <c r="K63" s="984"/>
      <c r="L63" s="984"/>
      <c r="M63" s="984"/>
      <c r="N63" s="984"/>
    </row>
    <row r="64" spans="2:14" ht="12.75" customHeight="1">
      <c r="B64" s="984"/>
      <c r="C64" s="984"/>
      <c r="D64" s="984"/>
      <c r="E64" s="984"/>
      <c r="F64" s="984"/>
      <c r="G64" s="984"/>
      <c r="H64" s="984"/>
      <c r="I64" s="984"/>
      <c r="J64" s="984"/>
      <c r="K64" s="984"/>
      <c r="L64" s="984"/>
      <c r="M64" s="984"/>
      <c r="N64" s="984"/>
    </row>
    <row r="65" spans="2:14" ht="12.75" customHeight="1">
      <c r="B65" s="984"/>
      <c r="C65" s="984"/>
      <c r="D65" s="984"/>
      <c r="E65" s="984"/>
      <c r="F65" s="984"/>
      <c r="G65" s="984"/>
      <c r="H65" s="984"/>
      <c r="I65" s="984"/>
      <c r="J65" s="984"/>
      <c r="K65" s="984"/>
      <c r="L65" s="984"/>
      <c r="M65" s="984"/>
      <c r="N65" s="984"/>
    </row>
    <row r="66" spans="2:14" ht="12.75" customHeight="1">
      <c r="B66" s="984"/>
      <c r="C66" s="984"/>
      <c r="D66" s="984"/>
      <c r="E66" s="984"/>
      <c r="F66" s="984"/>
      <c r="G66" s="984"/>
      <c r="H66" s="984"/>
      <c r="I66" s="984"/>
      <c r="J66" s="984"/>
      <c r="K66" s="984"/>
      <c r="L66" s="984"/>
      <c r="M66" s="984"/>
      <c r="N66" s="984"/>
    </row>
    <row r="67" spans="2:14" ht="12.75" customHeight="1">
      <c r="B67" s="984"/>
      <c r="C67" s="984"/>
      <c r="D67" s="984"/>
      <c r="E67" s="984"/>
      <c r="F67" s="984"/>
      <c r="G67" s="984"/>
      <c r="H67" s="984"/>
      <c r="I67" s="984"/>
      <c r="J67" s="984"/>
      <c r="K67" s="984"/>
      <c r="L67" s="984"/>
      <c r="M67" s="984"/>
      <c r="N67" s="984"/>
    </row>
    <row r="68" spans="2:14" ht="12.75" customHeight="1">
      <c r="B68" s="984"/>
      <c r="C68" s="984"/>
      <c r="D68" s="984"/>
      <c r="E68" s="984"/>
      <c r="F68" s="984"/>
      <c r="G68" s="984"/>
      <c r="H68" s="984"/>
      <c r="I68" s="984"/>
      <c r="J68" s="984"/>
      <c r="K68" s="984"/>
      <c r="L68" s="984"/>
      <c r="M68" s="984"/>
      <c r="N68" s="984"/>
    </row>
    <row r="69" spans="2:14" ht="12.75" customHeight="1">
      <c r="B69" s="984"/>
      <c r="C69" s="984"/>
      <c r="D69" s="984"/>
      <c r="E69" s="984"/>
      <c r="F69" s="984"/>
      <c r="G69" s="984"/>
      <c r="H69" s="984"/>
      <c r="I69" s="984"/>
      <c r="J69" s="984"/>
      <c r="K69" s="984"/>
      <c r="L69" s="984"/>
      <c r="M69" s="984"/>
      <c r="N69" s="984"/>
    </row>
    <row r="70" spans="2:14" ht="12.75" customHeight="1">
      <c r="B70" s="984"/>
      <c r="C70" s="984"/>
      <c r="D70" s="984"/>
      <c r="E70" s="984"/>
      <c r="F70" s="984"/>
      <c r="G70" s="984"/>
      <c r="H70" s="984"/>
      <c r="I70" s="984"/>
      <c r="J70" s="984"/>
      <c r="K70" s="984"/>
      <c r="L70" s="984"/>
      <c r="M70" s="984"/>
      <c r="N70" s="984"/>
    </row>
    <row r="71" spans="2:14" ht="12.75" customHeight="1">
      <c r="B71" s="984"/>
      <c r="C71" s="984"/>
      <c r="D71" s="984"/>
      <c r="E71" s="984"/>
      <c r="F71" s="984"/>
      <c r="G71" s="984"/>
      <c r="H71" s="984"/>
      <c r="I71" s="984"/>
      <c r="J71" s="984"/>
      <c r="K71" s="984"/>
      <c r="L71" s="984"/>
      <c r="M71" s="984"/>
      <c r="N71" s="984"/>
    </row>
    <row r="72" spans="2:14" ht="12.75" customHeight="1">
      <c r="B72" s="984"/>
      <c r="C72" s="984"/>
      <c r="D72" s="984"/>
      <c r="E72" s="984"/>
      <c r="F72" s="984"/>
      <c r="G72" s="984"/>
      <c r="H72" s="984"/>
      <c r="I72" s="984"/>
      <c r="J72" s="984"/>
      <c r="K72" s="984"/>
      <c r="L72" s="984"/>
      <c r="M72" s="984"/>
      <c r="N72" s="984"/>
    </row>
    <row r="73" spans="2:14" ht="12.75" customHeight="1">
      <c r="B73" s="984"/>
      <c r="C73" s="984"/>
      <c r="D73" s="984"/>
      <c r="E73" s="984"/>
      <c r="F73" s="984"/>
      <c r="G73" s="984"/>
      <c r="H73" s="984"/>
      <c r="I73" s="984"/>
      <c r="J73" s="984"/>
      <c r="K73" s="984"/>
      <c r="L73" s="984"/>
      <c r="M73" s="984"/>
      <c r="N73" s="984"/>
    </row>
    <row r="74" spans="2:14" ht="12.75" customHeight="1">
      <c r="B74" s="984"/>
      <c r="C74" s="984"/>
      <c r="D74" s="984"/>
      <c r="E74" s="984"/>
      <c r="F74" s="984"/>
      <c r="G74" s="984"/>
      <c r="H74" s="984"/>
      <c r="I74" s="984"/>
      <c r="J74" s="984"/>
      <c r="K74" s="984"/>
      <c r="L74" s="984"/>
      <c r="M74" s="984"/>
      <c r="N74" s="984"/>
    </row>
    <row r="75" spans="2:14" ht="12.75" customHeight="1">
      <c r="B75" s="984"/>
      <c r="C75" s="984"/>
      <c r="D75" s="984"/>
      <c r="E75" s="984"/>
      <c r="F75" s="984"/>
      <c r="G75" s="984"/>
      <c r="H75" s="984"/>
      <c r="I75" s="984"/>
      <c r="J75" s="984"/>
      <c r="K75" s="984"/>
      <c r="L75" s="984"/>
      <c r="M75" s="984"/>
      <c r="N75" s="984"/>
    </row>
    <row r="76" spans="2:14" ht="12.75" customHeight="1">
      <c r="B76" s="984"/>
      <c r="C76" s="984"/>
      <c r="D76" s="984"/>
      <c r="E76" s="984"/>
      <c r="F76" s="984"/>
      <c r="G76" s="984"/>
      <c r="H76" s="984"/>
      <c r="I76" s="984"/>
      <c r="J76" s="984"/>
      <c r="K76" s="984"/>
      <c r="L76" s="984"/>
      <c r="M76" s="984"/>
      <c r="N76" s="984"/>
    </row>
    <row r="77" spans="2:14" ht="12.75" customHeight="1">
      <c r="B77" s="984"/>
      <c r="C77" s="984"/>
      <c r="D77" s="984"/>
      <c r="E77" s="984"/>
      <c r="F77" s="984"/>
      <c r="G77" s="984"/>
      <c r="H77" s="984"/>
      <c r="I77" s="984"/>
      <c r="J77" s="984"/>
      <c r="K77" s="984"/>
      <c r="L77" s="984"/>
      <c r="M77" s="984"/>
      <c r="N77" s="984"/>
    </row>
    <row r="78" spans="2:14" ht="12.75" customHeight="1">
      <c r="B78" s="984"/>
      <c r="C78" s="984"/>
      <c r="D78" s="984"/>
      <c r="E78" s="984"/>
      <c r="F78" s="984"/>
      <c r="G78" s="984"/>
      <c r="H78" s="984"/>
      <c r="I78" s="984"/>
      <c r="J78" s="984"/>
      <c r="K78" s="984"/>
      <c r="L78" s="984"/>
      <c r="M78" s="984"/>
      <c r="N78" s="984"/>
    </row>
    <row r="79" spans="2:14" ht="12.75" customHeight="1">
      <c r="B79" s="984"/>
      <c r="C79" s="984"/>
      <c r="D79" s="984"/>
      <c r="E79" s="984"/>
      <c r="F79" s="984"/>
      <c r="G79" s="984"/>
      <c r="H79" s="984"/>
      <c r="I79" s="984"/>
      <c r="J79" s="984"/>
      <c r="K79" s="984"/>
      <c r="L79" s="984"/>
      <c r="M79" s="984"/>
      <c r="N79" s="984"/>
    </row>
    <row r="80" spans="2:14" ht="12.75" customHeight="1">
      <c r="B80" s="984"/>
      <c r="C80" s="984"/>
      <c r="D80" s="984"/>
      <c r="E80" s="984"/>
      <c r="F80" s="984"/>
      <c r="G80" s="984"/>
      <c r="H80" s="984"/>
      <c r="I80" s="984"/>
      <c r="J80" s="984"/>
      <c r="K80" s="984"/>
      <c r="L80" s="984"/>
      <c r="M80" s="984"/>
      <c r="N80" s="984"/>
    </row>
    <row r="81" spans="2:14" ht="12.75" customHeight="1">
      <c r="B81" s="984"/>
      <c r="C81" s="984"/>
      <c r="D81" s="984"/>
      <c r="E81" s="984"/>
      <c r="F81" s="984"/>
      <c r="G81" s="984"/>
      <c r="H81" s="984"/>
      <c r="I81" s="984"/>
      <c r="J81" s="984"/>
      <c r="K81" s="984"/>
      <c r="L81" s="984"/>
      <c r="M81" s="984"/>
      <c r="N81" s="984"/>
    </row>
    <row r="82" spans="2:14" ht="12.75" customHeight="1">
      <c r="B82" s="984"/>
      <c r="C82" s="984"/>
      <c r="D82" s="984"/>
      <c r="E82" s="984"/>
      <c r="F82" s="984"/>
      <c r="G82" s="984"/>
      <c r="H82" s="984"/>
      <c r="I82" s="984"/>
      <c r="J82" s="984"/>
      <c r="K82" s="984"/>
      <c r="L82" s="984"/>
      <c r="M82" s="984"/>
      <c r="N82" s="984"/>
    </row>
    <row r="83" spans="2:14" ht="12.75" customHeight="1">
      <c r="B83" s="984"/>
      <c r="C83" s="984"/>
      <c r="D83" s="984"/>
      <c r="E83" s="984"/>
      <c r="F83" s="984"/>
      <c r="G83" s="984"/>
      <c r="H83" s="984"/>
      <c r="I83" s="984"/>
      <c r="J83" s="984"/>
      <c r="K83" s="984"/>
      <c r="L83" s="984"/>
      <c r="M83" s="984"/>
      <c r="N83" s="984"/>
    </row>
    <row r="84" spans="2:14" ht="12.75" customHeight="1">
      <c r="B84" s="984"/>
      <c r="C84" s="984"/>
      <c r="D84" s="984"/>
      <c r="E84" s="984"/>
      <c r="F84" s="984"/>
      <c r="G84" s="984"/>
      <c r="H84" s="984"/>
      <c r="I84" s="984"/>
      <c r="J84" s="984"/>
      <c r="K84" s="984"/>
      <c r="L84" s="984"/>
      <c r="M84" s="984"/>
      <c r="N84" s="984"/>
    </row>
    <row r="85" spans="2:14" ht="12.75" customHeight="1">
      <c r="B85" s="984"/>
      <c r="C85" s="984"/>
      <c r="D85" s="984"/>
      <c r="E85" s="984"/>
      <c r="F85" s="984"/>
      <c r="G85" s="984"/>
      <c r="H85" s="984"/>
      <c r="I85" s="984"/>
      <c r="J85" s="984"/>
      <c r="K85" s="984"/>
      <c r="L85" s="984"/>
      <c r="M85" s="984"/>
      <c r="N85" s="984"/>
    </row>
    <row r="86" spans="2:14" ht="12.75" customHeight="1">
      <c r="B86" s="984"/>
      <c r="C86" s="984"/>
      <c r="D86" s="984"/>
      <c r="E86" s="984"/>
      <c r="F86" s="984"/>
      <c r="G86" s="984"/>
      <c r="H86" s="984"/>
      <c r="I86" s="984"/>
      <c r="J86" s="984"/>
      <c r="K86" s="984"/>
      <c r="L86" s="984"/>
      <c r="M86" s="984"/>
      <c r="N86" s="984"/>
    </row>
    <row r="87" spans="2:14" ht="12.75" customHeight="1">
      <c r="B87" s="984"/>
      <c r="C87" s="984"/>
      <c r="D87" s="984"/>
      <c r="E87" s="984"/>
      <c r="F87" s="984"/>
      <c r="G87" s="984"/>
      <c r="H87" s="984"/>
      <c r="I87" s="984"/>
      <c r="J87" s="984"/>
      <c r="K87" s="984"/>
      <c r="L87" s="984"/>
      <c r="M87" s="984"/>
      <c r="N87" s="984"/>
    </row>
    <row r="88" spans="2:14" ht="12.75" customHeight="1">
      <c r="B88" s="984"/>
      <c r="C88" s="984"/>
      <c r="D88" s="984"/>
      <c r="E88" s="984"/>
      <c r="F88" s="984"/>
      <c r="G88" s="984"/>
      <c r="H88" s="984"/>
      <c r="I88" s="984"/>
      <c r="J88" s="984"/>
      <c r="K88" s="984"/>
      <c r="L88" s="984"/>
      <c r="M88" s="984"/>
      <c r="N88" s="984"/>
    </row>
    <row r="89" spans="2:14" ht="12.75" customHeight="1">
      <c r="B89" s="984"/>
      <c r="C89" s="984"/>
      <c r="D89" s="984"/>
      <c r="E89" s="984"/>
      <c r="F89" s="984"/>
      <c r="G89" s="984"/>
      <c r="H89" s="984"/>
      <c r="I89" s="984"/>
      <c r="J89" s="984"/>
      <c r="K89" s="984"/>
      <c r="L89" s="984"/>
      <c r="M89" s="984"/>
      <c r="N89" s="984"/>
    </row>
    <row r="90" spans="2:14" ht="12.75" customHeight="1">
      <c r="B90" s="984"/>
      <c r="C90" s="984"/>
      <c r="D90" s="984"/>
      <c r="E90" s="984"/>
      <c r="F90" s="984"/>
      <c r="G90" s="984"/>
      <c r="H90" s="984"/>
      <c r="I90" s="984"/>
      <c r="J90" s="984"/>
      <c r="K90" s="984"/>
      <c r="L90" s="984"/>
      <c r="M90" s="984"/>
      <c r="N90" s="984"/>
    </row>
    <row r="91" spans="2:14" ht="12.75" customHeight="1">
      <c r="B91" s="984"/>
      <c r="C91" s="984"/>
      <c r="D91" s="984"/>
      <c r="E91" s="984"/>
      <c r="F91" s="984"/>
      <c r="G91" s="984"/>
      <c r="H91" s="984"/>
      <c r="I91" s="984"/>
      <c r="J91" s="984"/>
      <c r="K91" s="984"/>
      <c r="L91" s="984"/>
      <c r="M91" s="984"/>
      <c r="N91" s="984"/>
    </row>
    <row r="92" spans="2:14" ht="12.75" customHeight="1">
      <c r="B92" s="984"/>
      <c r="C92" s="984"/>
      <c r="D92" s="984"/>
      <c r="E92" s="984"/>
      <c r="F92" s="984"/>
      <c r="G92" s="984"/>
      <c r="H92" s="984"/>
      <c r="I92" s="984"/>
      <c r="J92" s="984"/>
      <c r="K92" s="984"/>
      <c r="L92" s="984"/>
      <c r="M92" s="984"/>
      <c r="N92" s="984"/>
    </row>
    <row r="93" spans="2:14" ht="12.75" customHeight="1">
      <c r="B93" s="984"/>
      <c r="C93" s="984"/>
      <c r="D93" s="984"/>
      <c r="E93" s="984"/>
      <c r="F93" s="984"/>
      <c r="G93" s="984"/>
      <c r="H93" s="984"/>
      <c r="I93" s="984"/>
      <c r="J93" s="984"/>
      <c r="K93" s="984"/>
      <c r="L93" s="984"/>
      <c r="M93" s="984"/>
      <c r="N93" s="984"/>
    </row>
    <row r="94" spans="2:14" ht="12.75" customHeight="1">
      <c r="B94" s="984"/>
      <c r="C94" s="984"/>
      <c r="D94" s="984"/>
      <c r="E94" s="984"/>
      <c r="F94" s="984"/>
      <c r="G94" s="984"/>
      <c r="H94" s="984"/>
      <c r="I94" s="984"/>
      <c r="J94" s="984"/>
      <c r="K94" s="984"/>
      <c r="L94" s="984"/>
      <c r="M94" s="984"/>
      <c r="N94" s="984"/>
    </row>
    <row r="95" spans="2:14" ht="12.75" customHeight="1">
      <c r="B95" s="984"/>
      <c r="C95" s="984"/>
      <c r="D95" s="984"/>
      <c r="E95" s="984"/>
      <c r="F95" s="984"/>
      <c r="G95" s="984"/>
      <c r="H95" s="984"/>
      <c r="I95" s="984"/>
      <c r="J95" s="984"/>
      <c r="K95" s="984"/>
      <c r="L95" s="984"/>
      <c r="M95" s="984"/>
      <c r="N95" s="984"/>
    </row>
    <row r="96" spans="2:14" ht="12.75" customHeight="1">
      <c r="B96" s="984"/>
      <c r="C96" s="984"/>
      <c r="D96" s="984"/>
      <c r="E96" s="984"/>
      <c r="F96" s="984"/>
      <c r="G96" s="984"/>
      <c r="H96" s="984"/>
      <c r="I96" s="984"/>
      <c r="J96" s="984"/>
      <c r="K96" s="984"/>
      <c r="L96" s="984"/>
      <c r="M96" s="984"/>
      <c r="N96" s="984"/>
    </row>
    <row r="97" spans="2:14" ht="12.75" customHeight="1">
      <c r="B97" s="984"/>
      <c r="C97" s="984"/>
      <c r="D97" s="984"/>
      <c r="E97" s="984"/>
      <c r="F97" s="984"/>
      <c r="G97" s="984"/>
      <c r="H97" s="984"/>
      <c r="I97" s="984"/>
      <c r="J97" s="984"/>
      <c r="K97" s="984"/>
      <c r="L97" s="984"/>
      <c r="M97" s="984"/>
      <c r="N97" s="984"/>
    </row>
    <row r="98" spans="2:14" ht="12.75" customHeight="1">
      <c r="B98" s="984"/>
      <c r="C98" s="984"/>
      <c r="D98" s="984"/>
      <c r="E98" s="984"/>
      <c r="F98" s="984"/>
      <c r="G98" s="984"/>
      <c r="H98" s="984"/>
      <c r="I98" s="984"/>
      <c r="J98" s="984"/>
      <c r="K98" s="984"/>
      <c r="L98" s="984"/>
      <c r="M98" s="984"/>
      <c r="N98" s="984"/>
    </row>
    <row r="99" spans="2:14" ht="12.75" customHeight="1">
      <c r="B99" s="984"/>
      <c r="C99" s="984"/>
      <c r="D99" s="984"/>
      <c r="E99" s="984"/>
      <c r="F99" s="984"/>
      <c r="G99" s="984"/>
      <c r="H99" s="984"/>
      <c r="I99" s="984"/>
      <c r="J99" s="984"/>
      <c r="K99" s="984"/>
      <c r="L99" s="984"/>
      <c r="M99" s="984"/>
      <c r="N99" s="984"/>
    </row>
    <row r="100" spans="2:14" ht="12.75" customHeight="1">
      <c r="B100" s="984"/>
      <c r="C100" s="984"/>
      <c r="D100" s="984"/>
      <c r="E100" s="984"/>
      <c r="F100" s="984"/>
      <c r="G100" s="984"/>
      <c r="H100" s="984"/>
      <c r="I100" s="984"/>
      <c r="J100" s="984"/>
      <c r="K100" s="984"/>
      <c r="L100" s="984"/>
      <c r="M100" s="984"/>
      <c r="N100" s="984"/>
    </row>
    <row r="101" spans="2:14" ht="12.75" customHeight="1">
      <c r="B101" s="984"/>
      <c r="C101" s="984"/>
      <c r="D101" s="984"/>
      <c r="E101" s="984"/>
      <c r="F101" s="984"/>
      <c r="G101" s="984"/>
      <c r="H101" s="984"/>
      <c r="I101" s="984"/>
      <c r="J101" s="984"/>
      <c r="K101" s="984"/>
      <c r="L101" s="984"/>
      <c r="M101" s="984"/>
      <c r="N101" s="984"/>
    </row>
    <row r="102" spans="2:14" ht="12.75" customHeight="1">
      <c r="B102" s="984"/>
      <c r="C102" s="984"/>
      <c r="D102" s="984"/>
      <c r="E102" s="984"/>
      <c r="F102" s="984"/>
      <c r="G102" s="984"/>
      <c r="H102" s="984"/>
      <c r="I102" s="984"/>
      <c r="J102" s="984"/>
      <c r="K102" s="984"/>
      <c r="L102" s="984"/>
      <c r="M102" s="984"/>
      <c r="N102" s="984"/>
    </row>
    <row r="103" spans="2:14" ht="12.75" customHeight="1">
      <c r="B103" s="984"/>
      <c r="C103" s="984"/>
      <c r="D103" s="984"/>
      <c r="E103" s="984"/>
      <c r="F103" s="984"/>
      <c r="G103" s="984"/>
      <c r="H103" s="984"/>
      <c r="I103" s="984"/>
      <c r="J103" s="984"/>
      <c r="K103" s="984"/>
      <c r="L103" s="984"/>
      <c r="M103" s="984"/>
      <c r="N103" s="984"/>
    </row>
    <row r="104" spans="2:14" ht="12.75" customHeight="1">
      <c r="B104" s="984"/>
      <c r="C104" s="984"/>
      <c r="D104" s="984"/>
      <c r="E104" s="984"/>
      <c r="F104" s="984"/>
      <c r="G104" s="984"/>
      <c r="H104" s="984"/>
      <c r="I104" s="984"/>
      <c r="J104" s="984"/>
      <c r="K104" s="984"/>
      <c r="L104" s="984"/>
      <c r="M104" s="984"/>
      <c r="N104" s="984"/>
    </row>
    <row r="105" spans="2:14" ht="12.75" customHeight="1">
      <c r="B105" s="984"/>
      <c r="C105" s="984"/>
      <c r="D105" s="984"/>
      <c r="E105" s="984"/>
      <c r="F105" s="984"/>
      <c r="G105" s="984"/>
      <c r="H105" s="984"/>
      <c r="I105" s="984"/>
      <c r="J105" s="984"/>
      <c r="K105" s="984"/>
      <c r="L105" s="984"/>
      <c r="M105" s="984"/>
      <c r="N105" s="984"/>
    </row>
    <row r="106" spans="2:14" ht="12.75" customHeight="1">
      <c r="B106" s="984"/>
      <c r="C106" s="984"/>
      <c r="D106" s="984"/>
      <c r="E106" s="984"/>
      <c r="F106" s="984"/>
      <c r="G106" s="984"/>
      <c r="H106" s="984"/>
      <c r="I106" s="984"/>
      <c r="J106" s="984"/>
      <c r="K106" s="984"/>
      <c r="L106" s="984"/>
      <c r="M106" s="984"/>
      <c r="N106" s="984"/>
    </row>
    <row r="107" spans="2:14" ht="12.75" customHeight="1">
      <c r="B107" s="984"/>
      <c r="C107" s="984"/>
      <c r="D107" s="984"/>
      <c r="E107" s="984"/>
      <c r="F107" s="984"/>
      <c r="G107" s="984"/>
      <c r="H107" s="984"/>
      <c r="I107" s="984"/>
      <c r="J107" s="984"/>
      <c r="K107" s="984"/>
      <c r="L107" s="984"/>
      <c r="M107" s="984"/>
      <c r="N107" s="984"/>
    </row>
    <row r="108" spans="2:14" ht="12.75" customHeight="1">
      <c r="B108" s="984"/>
      <c r="C108" s="984"/>
      <c r="D108" s="984"/>
      <c r="E108" s="984"/>
      <c r="F108" s="984"/>
      <c r="G108" s="984"/>
      <c r="H108" s="984"/>
      <c r="I108" s="984"/>
      <c r="J108" s="984"/>
      <c r="K108" s="984"/>
      <c r="L108" s="984"/>
      <c r="M108" s="984"/>
      <c r="N108" s="984"/>
    </row>
    <row r="109" spans="2:14" ht="12.75" customHeight="1">
      <c r="B109" s="984"/>
      <c r="C109" s="984"/>
      <c r="D109" s="984"/>
      <c r="E109" s="984"/>
      <c r="F109" s="984"/>
      <c r="G109" s="984"/>
      <c r="H109" s="984"/>
      <c r="I109" s="984"/>
      <c r="J109" s="984"/>
      <c r="K109" s="984"/>
      <c r="L109" s="984"/>
      <c r="M109" s="984"/>
      <c r="N109" s="984"/>
    </row>
    <row r="110" spans="2:14" ht="12.75" customHeight="1">
      <c r="B110" s="984"/>
      <c r="C110" s="984"/>
      <c r="D110" s="984"/>
      <c r="E110" s="984"/>
      <c r="F110" s="984"/>
      <c r="G110" s="984"/>
      <c r="H110" s="984"/>
      <c r="I110" s="984"/>
      <c r="J110" s="984"/>
      <c r="K110" s="984"/>
      <c r="L110" s="984"/>
      <c r="M110" s="984"/>
      <c r="N110" s="984"/>
    </row>
    <row r="111" spans="2:14" ht="12.75" customHeight="1">
      <c r="B111" s="984"/>
      <c r="C111" s="984"/>
      <c r="D111" s="984"/>
      <c r="E111" s="984"/>
      <c r="F111" s="984"/>
      <c r="G111" s="984"/>
      <c r="H111" s="984"/>
      <c r="I111" s="984"/>
      <c r="J111" s="984"/>
      <c r="K111" s="984"/>
      <c r="L111" s="984"/>
      <c r="M111" s="984"/>
      <c r="N111" s="984"/>
    </row>
    <row r="112" spans="2:14" ht="12.75" customHeight="1">
      <c r="B112" s="984"/>
      <c r="C112" s="984"/>
      <c r="D112" s="984"/>
      <c r="E112" s="984"/>
      <c r="F112" s="984"/>
      <c r="G112" s="984"/>
      <c r="H112" s="984"/>
      <c r="I112" s="984"/>
      <c r="J112" s="984"/>
      <c r="K112" s="984"/>
      <c r="L112" s="984"/>
      <c r="M112" s="984"/>
      <c r="N112" s="984"/>
    </row>
    <row r="113" spans="2:14" ht="12.75" customHeight="1">
      <c r="B113" s="984"/>
      <c r="C113" s="984"/>
      <c r="D113" s="984"/>
      <c r="E113" s="984"/>
      <c r="F113" s="984"/>
      <c r="G113" s="984"/>
      <c r="H113" s="984"/>
      <c r="I113" s="984"/>
      <c r="J113" s="984"/>
      <c r="K113" s="984"/>
      <c r="L113" s="984"/>
      <c r="M113" s="984"/>
      <c r="N113" s="984"/>
    </row>
    <row r="114" spans="2:14" ht="12.75" customHeight="1">
      <c r="B114" s="984"/>
      <c r="C114" s="984"/>
      <c r="D114" s="984"/>
      <c r="E114" s="984"/>
      <c r="F114" s="984"/>
      <c r="G114" s="984"/>
      <c r="H114" s="984"/>
      <c r="I114" s="984"/>
      <c r="J114" s="984"/>
      <c r="K114" s="984"/>
      <c r="L114" s="984"/>
      <c r="M114" s="984"/>
      <c r="N114" s="984"/>
    </row>
    <row r="115" spans="2:14" ht="12.75" customHeight="1">
      <c r="B115" s="984"/>
      <c r="C115" s="984"/>
      <c r="D115" s="984"/>
      <c r="E115" s="984"/>
      <c r="F115" s="984"/>
      <c r="G115" s="984"/>
      <c r="H115" s="984"/>
      <c r="I115" s="984"/>
      <c r="J115" s="984"/>
      <c r="K115" s="984"/>
      <c r="L115" s="984"/>
      <c r="M115" s="984"/>
      <c r="N115" s="984"/>
    </row>
    <row r="116" spans="2:14" ht="12.75" customHeight="1">
      <c r="B116" s="984"/>
      <c r="C116" s="984"/>
      <c r="D116" s="984"/>
      <c r="E116" s="984"/>
      <c r="F116" s="984"/>
      <c r="G116" s="984"/>
      <c r="H116" s="984"/>
      <c r="I116" s="984"/>
      <c r="J116" s="984"/>
      <c r="K116" s="984"/>
      <c r="L116" s="984"/>
      <c r="M116" s="984"/>
      <c r="N116" s="984"/>
    </row>
    <row r="117" spans="2:14" ht="12.75" customHeight="1">
      <c r="B117" s="984"/>
      <c r="C117" s="984"/>
      <c r="D117" s="984"/>
      <c r="E117" s="984"/>
      <c r="F117" s="984"/>
      <c r="G117" s="984"/>
      <c r="H117" s="984"/>
      <c r="I117" s="984"/>
      <c r="J117" s="984"/>
      <c r="K117" s="984"/>
      <c r="L117" s="984"/>
      <c r="M117" s="984"/>
      <c r="N117" s="984"/>
    </row>
    <row r="118" spans="2:14" ht="12.75" customHeight="1">
      <c r="B118" s="984"/>
      <c r="C118" s="984"/>
      <c r="D118" s="984"/>
      <c r="E118" s="984"/>
      <c r="F118" s="984"/>
      <c r="G118" s="984"/>
      <c r="H118" s="984"/>
      <c r="I118" s="984"/>
      <c r="J118" s="984"/>
      <c r="K118" s="984"/>
      <c r="L118" s="984"/>
      <c r="M118" s="984"/>
      <c r="N118" s="984"/>
    </row>
    <row r="119" spans="2:14" ht="12.75" customHeight="1">
      <c r="B119" s="984"/>
      <c r="C119" s="984"/>
      <c r="D119" s="984"/>
      <c r="E119" s="984"/>
      <c r="F119" s="984"/>
      <c r="G119" s="984"/>
      <c r="H119" s="984"/>
      <c r="I119" s="984"/>
      <c r="J119" s="984"/>
      <c r="K119" s="984"/>
      <c r="L119" s="984"/>
      <c r="M119" s="984"/>
      <c r="N119" s="984"/>
    </row>
    <row r="120" spans="2:14" ht="12.75" customHeight="1">
      <c r="B120" s="984"/>
      <c r="C120" s="984"/>
      <c r="D120" s="984"/>
      <c r="E120" s="984"/>
      <c r="F120" s="984"/>
      <c r="G120" s="984"/>
      <c r="H120" s="984"/>
      <c r="I120" s="984"/>
      <c r="J120" s="984"/>
      <c r="K120" s="984"/>
      <c r="L120" s="984"/>
      <c r="M120" s="984"/>
      <c r="N120" s="984"/>
    </row>
    <row r="121" spans="2:14" ht="12.75" customHeight="1">
      <c r="B121" s="984"/>
      <c r="C121" s="984"/>
      <c r="D121" s="984"/>
      <c r="E121" s="984"/>
      <c r="F121" s="984"/>
      <c r="G121" s="984"/>
      <c r="H121" s="984"/>
      <c r="I121" s="984"/>
      <c r="J121" s="984"/>
      <c r="K121" s="984"/>
      <c r="L121" s="984"/>
      <c r="M121" s="984"/>
      <c r="N121" s="984"/>
    </row>
    <row r="122" spans="2:14" ht="12.75" customHeight="1">
      <c r="B122" s="984"/>
      <c r="C122" s="984"/>
      <c r="D122" s="984"/>
      <c r="E122" s="984"/>
      <c r="F122" s="984"/>
      <c r="G122" s="984"/>
      <c r="H122" s="984"/>
      <c r="I122" s="984"/>
      <c r="J122" s="984"/>
      <c r="K122" s="984"/>
      <c r="L122" s="984"/>
      <c r="M122" s="984"/>
      <c r="N122" s="984"/>
    </row>
    <row r="123" spans="2:14" ht="12.75" customHeight="1">
      <c r="B123" s="984"/>
      <c r="C123" s="984"/>
      <c r="D123" s="984"/>
      <c r="E123" s="984"/>
      <c r="F123" s="984"/>
      <c r="G123" s="984"/>
      <c r="H123" s="984"/>
      <c r="I123" s="984"/>
      <c r="J123" s="984"/>
      <c r="K123" s="984"/>
      <c r="L123" s="984"/>
      <c r="M123" s="984"/>
      <c r="N123" s="984"/>
    </row>
    <row r="124" spans="2:14" ht="12.75" customHeight="1">
      <c r="B124" s="984"/>
      <c r="C124" s="984"/>
      <c r="D124" s="984"/>
      <c r="E124" s="984"/>
      <c r="F124" s="984"/>
      <c r="G124" s="984"/>
      <c r="H124" s="984"/>
      <c r="I124" s="984"/>
      <c r="J124" s="984"/>
      <c r="K124" s="984"/>
      <c r="L124" s="984"/>
      <c r="M124" s="984"/>
      <c r="N124" s="984"/>
    </row>
    <row r="125" spans="2:14" ht="12.75" customHeight="1">
      <c r="B125" s="984"/>
      <c r="C125" s="984"/>
      <c r="D125" s="984"/>
      <c r="E125" s="984"/>
      <c r="F125" s="984"/>
      <c r="G125" s="984"/>
      <c r="H125" s="984"/>
      <c r="I125" s="984"/>
      <c r="J125" s="984"/>
      <c r="K125" s="984"/>
      <c r="L125" s="984"/>
      <c r="M125" s="984"/>
      <c r="N125" s="984"/>
    </row>
    <row r="126" spans="2:14" ht="12.75" customHeight="1">
      <c r="B126" s="984"/>
      <c r="C126" s="984"/>
      <c r="D126" s="984"/>
      <c r="E126" s="984"/>
      <c r="F126" s="984"/>
      <c r="G126" s="984"/>
      <c r="H126" s="984"/>
      <c r="I126" s="984"/>
      <c r="J126" s="984"/>
      <c r="K126" s="984"/>
      <c r="L126" s="984"/>
      <c r="M126" s="984"/>
      <c r="N126" s="984"/>
    </row>
    <row r="127" spans="2:14" ht="12.75" customHeight="1">
      <c r="B127" s="984"/>
      <c r="C127" s="984"/>
      <c r="D127" s="984"/>
      <c r="E127" s="984"/>
      <c r="F127" s="984"/>
      <c r="G127" s="984"/>
      <c r="H127" s="984"/>
      <c r="I127" s="984"/>
      <c r="J127" s="984"/>
      <c r="K127" s="984"/>
      <c r="L127" s="984"/>
      <c r="M127" s="984"/>
      <c r="N127" s="984"/>
    </row>
    <row r="128" spans="2:14" ht="12.75" customHeight="1">
      <c r="B128" s="984"/>
      <c r="C128" s="984"/>
      <c r="D128" s="984"/>
      <c r="E128" s="984"/>
      <c r="F128" s="984"/>
      <c r="G128" s="984"/>
      <c r="H128" s="984"/>
      <c r="I128" s="984"/>
      <c r="J128" s="984"/>
      <c r="K128" s="984"/>
      <c r="L128" s="984"/>
      <c r="M128" s="984"/>
      <c r="N128" s="984"/>
    </row>
    <row r="129" spans="2:14" ht="12.75" customHeight="1">
      <c r="B129" s="984"/>
      <c r="C129" s="984"/>
      <c r="D129" s="984"/>
      <c r="E129" s="984"/>
      <c r="F129" s="984"/>
      <c r="G129" s="984"/>
      <c r="H129" s="984"/>
      <c r="I129" s="984"/>
      <c r="J129" s="984"/>
      <c r="K129" s="984"/>
      <c r="L129" s="984"/>
      <c r="M129" s="984"/>
      <c r="N129" s="984"/>
    </row>
    <row r="130" spans="2:14" ht="12.75" customHeight="1">
      <c r="B130" s="984"/>
      <c r="C130" s="984"/>
      <c r="D130" s="984"/>
      <c r="E130" s="984"/>
      <c r="F130" s="984"/>
      <c r="G130" s="984"/>
      <c r="H130" s="984"/>
      <c r="I130" s="984"/>
      <c r="J130" s="984"/>
      <c r="K130" s="984"/>
      <c r="L130" s="984"/>
      <c r="M130" s="984"/>
      <c r="N130" s="984"/>
    </row>
    <row r="131" spans="2:14" ht="12.75" customHeight="1">
      <c r="B131" s="984"/>
      <c r="C131" s="984"/>
      <c r="D131" s="984"/>
      <c r="E131" s="984"/>
      <c r="F131" s="984"/>
      <c r="G131" s="984"/>
      <c r="H131" s="984"/>
      <c r="I131" s="984"/>
      <c r="J131" s="984"/>
      <c r="K131" s="984"/>
      <c r="L131" s="984"/>
      <c r="M131" s="984"/>
      <c r="N131" s="984"/>
    </row>
    <row r="132" spans="2:14" ht="12.75" customHeight="1">
      <c r="B132" s="984"/>
      <c r="C132" s="984"/>
      <c r="D132" s="984"/>
      <c r="E132" s="984"/>
      <c r="F132" s="984"/>
      <c r="G132" s="984"/>
      <c r="H132" s="984"/>
      <c r="I132" s="984"/>
      <c r="J132" s="984"/>
      <c r="K132" s="984"/>
      <c r="L132" s="984"/>
      <c r="M132" s="984"/>
      <c r="N132" s="984"/>
    </row>
    <row r="133" spans="2:14" ht="12.75" customHeight="1">
      <c r="B133" s="984"/>
      <c r="C133" s="984"/>
      <c r="D133" s="984"/>
      <c r="E133" s="984"/>
      <c r="F133" s="984"/>
      <c r="G133" s="984"/>
      <c r="H133" s="984"/>
      <c r="I133" s="984"/>
      <c r="J133" s="984"/>
      <c r="K133" s="984"/>
      <c r="L133" s="984"/>
      <c r="M133" s="984"/>
      <c r="N133" s="984"/>
    </row>
    <row r="134" spans="2:14" ht="12.75" customHeight="1">
      <c r="B134" s="984"/>
      <c r="C134" s="984"/>
      <c r="D134" s="984"/>
      <c r="E134" s="984"/>
      <c r="F134" s="984"/>
      <c r="G134" s="984"/>
      <c r="H134" s="984"/>
      <c r="I134" s="984"/>
      <c r="J134" s="984"/>
      <c r="K134" s="984"/>
      <c r="L134" s="984"/>
      <c r="M134" s="984"/>
      <c r="N134" s="984"/>
    </row>
    <row r="135" spans="2:14" ht="12.75" customHeight="1">
      <c r="B135" s="984"/>
      <c r="C135" s="984"/>
      <c r="D135" s="984"/>
      <c r="E135" s="984"/>
      <c r="F135" s="984"/>
      <c r="G135" s="984"/>
      <c r="H135" s="984"/>
      <c r="I135" s="984"/>
      <c r="J135" s="984"/>
      <c r="K135" s="984"/>
      <c r="L135" s="984"/>
      <c r="M135" s="984"/>
      <c r="N135" s="984"/>
    </row>
    <row r="136" spans="2:14" ht="12.75" customHeight="1">
      <c r="B136" s="984"/>
      <c r="C136" s="984"/>
      <c r="D136" s="984"/>
      <c r="E136" s="984"/>
      <c r="F136" s="984"/>
      <c r="G136" s="984"/>
      <c r="H136" s="984"/>
      <c r="I136" s="984"/>
      <c r="J136" s="984"/>
      <c r="K136" s="984"/>
      <c r="L136" s="984"/>
      <c r="M136" s="984"/>
      <c r="N136" s="984"/>
    </row>
    <row r="137" spans="2:14" ht="12.75" customHeight="1">
      <c r="B137" s="984"/>
      <c r="C137" s="984"/>
      <c r="D137" s="984"/>
      <c r="E137" s="984"/>
      <c r="F137" s="984"/>
      <c r="G137" s="984"/>
      <c r="H137" s="984"/>
      <c r="I137" s="984"/>
      <c r="J137" s="984"/>
      <c r="K137" s="984"/>
      <c r="L137" s="984"/>
      <c r="M137" s="984"/>
      <c r="N137" s="984"/>
    </row>
    <row r="138" spans="2:14" ht="12.75" customHeight="1">
      <c r="B138" s="984"/>
      <c r="C138" s="984"/>
      <c r="D138" s="984"/>
      <c r="E138" s="984"/>
      <c r="F138" s="984"/>
      <c r="G138" s="984"/>
      <c r="H138" s="984"/>
      <c r="I138" s="984"/>
      <c r="J138" s="984"/>
      <c r="K138" s="984"/>
      <c r="L138" s="984"/>
      <c r="M138" s="984"/>
      <c r="N138" s="984"/>
    </row>
    <row r="139" spans="2:14" ht="12.75" customHeight="1">
      <c r="B139" s="984"/>
      <c r="C139" s="984"/>
      <c r="D139" s="984"/>
      <c r="E139" s="984"/>
      <c r="F139" s="984"/>
      <c r="G139" s="984"/>
      <c r="H139" s="984"/>
      <c r="I139" s="984"/>
      <c r="J139" s="984"/>
      <c r="K139" s="984"/>
      <c r="L139" s="984"/>
      <c r="M139" s="984"/>
      <c r="N139" s="984"/>
    </row>
    <row r="140" spans="2:14" ht="12.75" customHeight="1">
      <c r="B140" s="984"/>
      <c r="C140" s="984"/>
      <c r="D140" s="984"/>
      <c r="E140" s="984"/>
      <c r="F140" s="984"/>
      <c r="G140" s="984"/>
      <c r="H140" s="984"/>
      <c r="I140" s="984"/>
      <c r="J140" s="984"/>
      <c r="K140" s="984"/>
      <c r="L140" s="984"/>
      <c r="M140" s="984"/>
      <c r="N140" s="984"/>
    </row>
    <row r="141" spans="2:14" ht="12.75" customHeight="1">
      <c r="B141" s="984"/>
      <c r="C141" s="984"/>
      <c r="D141" s="984"/>
      <c r="E141" s="984"/>
      <c r="F141" s="984"/>
      <c r="G141" s="984"/>
      <c r="H141" s="984"/>
      <c r="I141" s="984"/>
      <c r="J141" s="984"/>
      <c r="K141" s="984"/>
      <c r="L141" s="984"/>
      <c r="M141" s="984"/>
      <c r="N141" s="984"/>
    </row>
    <row r="142" spans="2:14" ht="12.75" customHeight="1">
      <c r="B142" s="984"/>
      <c r="C142" s="984"/>
      <c r="D142" s="984"/>
      <c r="E142" s="984"/>
      <c r="F142" s="984"/>
      <c r="G142" s="984"/>
      <c r="H142" s="984"/>
      <c r="I142" s="984"/>
      <c r="J142" s="984"/>
      <c r="K142" s="984"/>
      <c r="L142" s="984"/>
      <c r="M142" s="984"/>
      <c r="N142" s="984"/>
    </row>
    <row r="143" spans="2:14" ht="12.75" customHeight="1">
      <c r="B143" s="984"/>
      <c r="C143" s="984"/>
      <c r="D143" s="984"/>
      <c r="E143" s="984"/>
      <c r="F143" s="984"/>
      <c r="G143" s="984"/>
      <c r="H143" s="984"/>
      <c r="I143" s="984"/>
      <c r="J143" s="984"/>
      <c r="K143" s="984"/>
      <c r="L143" s="984"/>
      <c r="M143" s="984"/>
      <c r="N143" s="984"/>
    </row>
    <row r="144" spans="2:14" ht="12.75" customHeight="1">
      <c r="B144" s="984"/>
      <c r="C144" s="984"/>
      <c r="D144" s="984"/>
      <c r="E144" s="984"/>
      <c r="F144" s="984"/>
      <c r="G144" s="984"/>
      <c r="H144" s="984"/>
      <c r="I144" s="984"/>
      <c r="J144" s="984"/>
      <c r="K144" s="984"/>
      <c r="L144" s="984"/>
      <c r="M144" s="984"/>
      <c r="N144" s="984"/>
    </row>
    <row r="145" spans="2:14" ht="12.75" customHeight="1">
      <c r="B145" s="984"/>
      <c r="C145" s="984"/>
      <c r="D145" s="984"/>
      <c r="E145" s="984"/>
      <c r="F145" s="984"/>
      <c r="G145" s="984"/>
      <c r="H145" s="984"/>
      <c r="I145" s="984"/>
      <c r="J145" s="984"/>
      <c r="K145" s="984"/>
      <c r="L145" s="984"/>
      <c r="M145" s="984"/>
      <c r="N145" s="984"/>
    </row>
    <row r="146" spans="2:14" ht="12.75" customHeight="1">
      <c r="B146" s="984"/>
      <c r="C146" s="984"/>
      <c r="D146" s="984"/>
      <c r="E146" s="984"/>
      <c r="F146" s="984"/>
      <c r="G146" s="984"/>
      <c r="H146" s="984"/>
      <c r="I146" s="984"/>
      <c r="J146" s="984"/>
      <c r="K146" s="984"/>
      <c r="L146" s="984"/>
      <c r="M146" s="984"/>
      <c r="N146" s="984"/>
    </row>
    <row r="147" spans="2:14" ht="12.75" customHeight="1">
      <c r="B147" s="984"/>
      <c r="C147" s="984"/>
      <c r="D147" s="984"/>
      <c r="E147" s="984"/>
      <c r="F147" s="984"/>
      <c r="G147" s="984"/>
      <c r="H147" s="984"/>
      <c r="I147" s="984"/>
      <c r="J147" s="984"/>
      <c r="K147" s="984"/>
      <c r="L147" s="984"/>
      <c r="M147" s="984"/>
      <c r="N147" s="984"/>
    </row>
    <row r="148" spans="2:14" ht="12.75" customHeight="1">
      <c r="B148" s="984"/>
      <c r="C148" s="984"/>
      <c r="D148" s="984"/>
      <c r="E148" s="984"/>
      <c r="F148" s="984"/>
      <c r="G148" s="984"/>
      <c r="H148" s="984"/>
      <c r="I148" s="984"/>
      <c r="J148" s="984"/>
      <c r="K148" s="984"/>
      <c r="L148" s="984"/>
      <c r="M148" s="984"/>
      <c r="N148" s="984"/>
    </row>
    <row r="149" spans="2:14" ht="12.75" customHeight="1">
      <c r="B149" s="984"/>
      <c r="C149" s="984"/>
      <c r="D149" s="984"/>
      <c r="E149" s="984"/>
      <c r="F149" s="984"/>
      <c r="G149" s="984"/>
      <c r="H149" s="984"/>
      <c r="I149" s="984"/>
      <c r="J149" s="984"/>
      <c r="K149" s="984"/>
      <c r="L149" s="984"/>
      <c r="M149" s="984"/>
      <c r="N149" s="984"/>
    </row>
    <row r="150" spans="2:14" ht="12.75" customHeight="1">
      <c r="B150" s="984"/>
      <c r="C150" s="984"/>
      <c r="D150" s="984"/>
      <c r="E150" s="984"/>
      <c r="F150" s="984"/>
      <c r="G150" s="984"/>
      <c r="H150" s="984"/>
      <c r="I150" s="984"/>
      <c r="J150" s="984"/>
      <c r="K150" s="984"/>
      <c r="L150" s="984"/>
      <c r="M150" s="984"/>
      <c r="N150" s="984"/>
    </row>
    <row r="151" spans="2:14" ht="12.75" customHeight="1">
      <c r="B151" s="984"/>
      <c r="C151" s="984"/>
      <c r="D151" s="984"/>
      <c r="E151" s="984"/>
      <c r="F151" s="984"/>
      <c r="G151" s="984"/>
      <c r="H151" s="984"/>
      <c r="I151" s="984"/>
      <c r="J151" s="984"/>
      <c r="K151" s="984"/>
      <c r="L151" s="984"/>
      <c r="M151" s="984"/>
      <c r="N151" s="984"/>
    </row>
    <row r="152" spans="2:14" ht="12.75" customHeight="1">
      <c r="B152" s="984"/>
      <c r="C152" s="984"/>
      <c r="D152" s="984"/>
      <c r="E152" s="984"/>
      <c r="F152" s="984"/>
      <c r="G152" s="984"/>
      <c r="H152" s="984"/>
      <c r="I152" s="984"/>
      <c r="J152" s="984"/>
      <c r="K152" s="984"/>
      <c r="L152" s="984"/>
      <c r="M152" s="984"/>
      <c r="N152" s="984"/>
    </row>
    <row r="153" spans="2:14" ht="12.75" customHeight="1">
      <c r="B153" s="984"/>
      <c r="C153" s="984"/>
      <c r="D153" s="984"/>
      <c r="E153" s="984"/>
      <c r="F153" s="984"/>
      <c r="G153" s="984"/>
      <c r="H153" s="984"/>
      <c r="I153" s="984"/>
      <c r="J153" s="984"/>
      <c r="K153" s="984"/>
      <c r="L153" s="984"/>
      <c r="M153" s="984"/>
      <c r="N153" s="984"/>
    </row>
    <row r="154" spans="2:14" ht="12.75" customHeight="1">
      <c r="B154" s="984"/>
      <c r="C154" s="984"/>
      <c r="D154" s="984"/>
      <c r="E154" s="984"/>
      <c r="F154" s="984"/>
      <c r="G154" s="984"/>
      <c r="H154" s="984"/>
      <c r="I154" s="984"/>
      <c r="J154" s="984"/>
      <c r="K154" s="984"/>
      <c r="L154" s="984"/>
      <c r="M154" s="984"/>
      <c r="N154" s="984"/>
    </row>
    <row r="155" spans="2:14" ht="12.75" customHeight="1">
      <c r="B155" s="984"/>
      <c r="C155" s="984"/>
      <c r="D155" s="984"/>
      <c r="E155" s="984"/>
      <c r="F155" s="984"/>
      <c r="G155" s="984"/>
      <c r="H155" s="984"/>
      <c r="I155" s="984"/>
      <c r="J155" s="984"/>
      <c r="K155" s="984"/>
      <c r="L155" s="984"/>
      <c r="M155" s="984"/>
      <c r="N155" s="984"/>
    </row>
    <row r="156" spans="2:14" ht="12.75" customHeight="1">
      <c r="B156" s="984"/>
      <c r="C156" s="984"/>
      <c r="D156" s="984"/>
      <c r="E156" s="984"/>
      <c r="F156" s="984"/>
      <c r="G156" s="984"/>
      <c r="H156" s="984"/>
      <c r="I156" s="984"/>
      <c r="J156" s="984"/>
      <c r="K156" s="984"/>
      <c r="L156" s="984"/>
      <c r="M156" s="984"/>
      <c r="N156" s="984"/>
    </row>
    <row r="157" spans="2:14" ht="12.75" customHeight="1">
      <c r="B157" s="984"/>
      <c r="C157" s="984"/>
      <c r="D157" s="984"/>
      <c r="E157" s="984"/>
      <c r="F157" s="984"/>
      <c r="G157" s="984"/>
      <c r="H157" s="984"/>
      <c r="I157" s="984"/>
      <c r="J157" s="984"/>
      <c r="K157" s="984"/>
      <c r="L157" s="984"/>
      <c r="M157" s="984"/>
      <c r="N157" s="984"/>
    </row>
    <row r="158" spans="2:14" ht="12.75" customHeight="1">
      <c r="B158" s="984"/>
      <c r="C158" s="984"/>
      <c r="D158" s="984"/>
      <c r="E158" s="984"/>
      <c r="F158" s="984"/>
      <c r="G158" s="984"/>
      <c r="H158" s="984"/>
      <c r="I158" s="984"/>
      <c r="J158" s="984"/>
      <c r="K158" s="984"/>
      <c r="L158" s="984"/>
      <c r="M158" s="984"/>
      <c r="N158" s="984"/>
    </row>
    <row r="159" spans="2:14" ht="12.75" customHeight="1">
      <c r="B159" s="984"/>
      <c r="C159" s="984"/>
      <c r="D159" s="984"/>
      <c r="E159" s="984"/>
      <c r="F159" s="984"/>
      <c r="G159" s="984"/>
      <c r="H159" s="984"/>
      <c r="I159" s="984"/>
      <c r="J159" s="984"/>
      <c r="K159" s="984"/>
      <c r="L159" s="984"/>
      <c r="M159" s="984"/>
      <c r="N159" s="984"/>
    </row>
    <row r="160" spans="2:14" ht="12.75" customHeight="1">
      <c r="B160" s="984"/>
      <c r="C160" s="984"/>
      <c r="D160" s="984"/>
      <c r="E160" s="984"/>
      <c r="F160" s="984"/>
      <c r="G160" s="984"/>
      <c r="H160" s="984"/>
      <c r="I160" s="984"/>
      <c r="J160" s="984"/>
      <c r="K160" s="984"/>
      <c r="L160" s="984"/>
      <c r="M160" s="984"/>
      <c r="N160" s="984"/>
    </row>
    <row r="161" spans="2:14" ht="12.75" customHeight="1">
      <c r="B161" s="984"/>
      <c r="C161" s="984"/>
      <c r="D161" s="984"/>
      <c r="E161" s="984"/>
      <c r="F161" s="984"/>
      <c r="G161" s="984"/>
      <c r="H161" s="984"/>
      <c r="I161" s="984"/>
      <c r="J161" s="984"/>
      <c r="K161" s="984"/>
      <c r="L161" s="984"/>
      <c r="M161" s="984"/>
      <c r="N161" s="984"/>
    </row>
    <row r="162" spans="2:14" ht="12.75" customHeight="1">
      <c r="B162" s="984"/>
      <c r="C162" s="984"/>
      <c r="D162" s="984"/>
      <c r="E162" s="984"/>
      <c r="F162" s="984"/>
      <c r="G162" s="984"/>
      <c r="H162" s="984"/>
      <c r="I162" s="984"/>
      <c r="J162" s="984"/>
      <c r="K162" s="984"/>
      <c r="L162" s="984"/>
      <c r="M162" s="984"/>
      <c r="N162" s="984"/>
    </row>
    <row r="163" spans="2:14" ht="12.75" customHeight="1">
      <c r="B163" s="984"/>
      <c r="C163" s="984"/>
      <c r="D163" s="984"/>
      <c r="E163" s="984"/>
      <c r="F163" s="984"/>
      <c r="G163" s="984"/>
      <c r="H163" s="984"/>
      <c r="I163" s="984"/>
      <c r="J163" s="984"/>
      <c r="K163" s="984"/>
      <c r="L163" s="984"/>
      <c r="M163" s="984"/>
      <c r="N163" s="984"/>
    </row>
    <row r="164" spans="2:14" ht="12.75" customHeight="1">
      <c r="B164" s="984"/>
      <c r="C164" s="984"/>
      <c r="D164" s="984"/>
      <c r="E164" s="984"/>
      <c r="F164" s="984"/>
      <c r="G164" s="984"/>
      <c r="H164" s="984"/>
      <c r="I164" s="984"/>
      <c r="J164" s="984"/>
      <c r="K164" s="984"/>
      <c r="L164" s="984"/>
      <c r="M164" s="984"/>
      <c r="N164" s="984"/>
    </row>
    <row r="165" spans="2:14" ht="12.75" customHeight="1"/>
    <row r="166" spans="2:14" ht="12.75" customHeight="1"/>
    <row r="167" spans="2:14" ht="12.75" customHeight="1"/>
    <row r="168" spans="2:14" ht="12.75" customHeight="1"/>
    <row r="169" spans="2:14" ht="12.75" customHeight="1"/>
    <row r="170" spans="2:14" ht="12.75" customHeight="1"/>
    <row r="171" spans="2:14" ht="12.75" customHeight="1"/>
    <row r="172" spans="2:14" ht="12.75" customHeight="1"/>
    <row r="173" spans="2:14" ht="12.75" customHeight="1"/>
    <row r="174" spans="2:14" ht="12.75" customHeight="1"/>
    <row r="175" spans="2:14" ht="12.75" customHeight="1"/>
    <row r="176" spans="2:14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</sheetData>
  <mergeCells count="10">
    <mergeCell ref="F40:G40"/>
    <mergeCell ref="B5:K5"/>
    <mergeCell ref="F7:K12"/>
    <mergeCell ref="B7:D12"/>
    <mergeCell ref="B15:H18"/>
    <mergeCell ref="J15:K22"/>
    <mergeCell ref="B19:H22"/>
    <mergeCell ref="B24:D31"/>
    <mergeCell ref="F24:K27"/>
    <mergeCell ref="F28:K31"/>
  </mergeCells>
  <conditionalFormatting sqref="D34:K35 J36:K38">
    <cfRule type="dataBar" priority="1">
      <dataBar>
        <cfvo type="percent" val="0"/>
        <cfvo type="percent" val="$E$34"/>
        <color rgb="FF638EC6"/>
      </dataBar>
      <extLst>
        <ext xmlns:x14="http://schemas.microsoft.com/office/spreadsheetml/2009/9/main" uri="{B025F937-C7B1-47D3-B67F-A62EFF666E3E}">
          <x14:id>{60F67725-5B49-4F3C-AFA9-5610E77D40FC}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{A3D9F892-22B2-41AB-A6B7-8F6A57512AB1}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85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F67725-5B49-4F3C-AFA9-5610E77D40FC}">
            <x14:dataBar minLength="0" maxLength="100" gradient="0">
              <x14:cfvo type="percent">
                <xm:f>0</xm:f>
              </x14:cfvo>
              <x14:cfvo type="percent">
                <xm:f>$E$34</xm:f>
              </x14:cfvo>
              <x14:negativeFillColor rgb="FFFF0000"/>
              <x14:axisColor rgb="FF000000"/>
            </x14:dataBar>
          </x14:cfRule>
          <x14:cfRule type="dataBar" id="{A3D9F892-22B2-41AB-A6B7-8F6A57512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D34:K35 J36:K38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62"/>
  <sheetViews>
    <sheetView showGridLines="0" showRowColHeaders="0" topLeftCell="A3" zoomScaleNormal="100" workbookViewId="0">
      <pane ySplit="4" topLeftCell="A43" activePane="bottomLeft" state="frozen"/>
      <selection activeCell="L32" sqref="L32"/>
      <selection pane="bottomLeft" activeCell="I48" sqref="I48"/>
    </sheetView>
  </sheetViews>
  <sheetFormatPr baseColWidth="10" defaultColWidth="11.5703125" defaultRowHeight="15"/>
  <cols>
    <col min="1" max="1" width="3.140625" style="260" customWidth="1"/>
    <col min="2" max="2" width="18" style="298" customWidth="1"/>
    <col min="3" max="3" width="17" style="299" customWidth="1"/>
    <col min="4" max="4" width="20.42578125" style="299" customWidth="1"/>
    <col min="5" max="5" width="17.85546875" style="299" customWidth="1"/>
    <col min="6" max="6" width="14.5703125" style="299" customWidth="1"/>
    <col min="7" max="7" width="17.140625" style="299" customWidth="1"/>
    <col min="8" max="8" width="13.140625" style="34" customWidth="1"/>
    <col min="9" max="16384" width="11.5703125" style="34"/>
  </cols>
  <sheetData>
    <row r="1" spans="1:25" hidden="1"/>
    <row r="2" spans="1:25" ht="21.75" hidden="1" customHeight="1"/>
    <row r="3" spans="1:25" ht="18" customHeight="1">
      <c r="B3" s="1080" t="s">
        <v>216</v>
      </c>
      <c r="C3" s="1121"/>
      <c r="D3" s="1121"/>
      <c r="E3" s="1121"/>
      <c r="F3" s="1121"/>
      <c r="G3" s="1121"/>
      <c r="L3" s="300"/>
    </row>
    <row r="4" spans="1:25" s="123" customFormat="1" ht="19.5">
      <c r="A4" s="265"/>
      <c r="B4" s="1080" t="s">
        <v>220</v>
      </c>
      <c r="C4" s="1080"/>
      <c r="D4" s="1080"/>
      <c r="E4" s="1080"/>
      <c r="F4" s="1080"/>
      <c r="G4" s="1080"/>
      <c r="H4" s="436"/>
      <c r="I4" s="436"/>
      <c r="J4" s="436"/>
      <c r="K4" s="436"/>
      <c r="L4" s="301"/>
    </row>
    <row r="5" spans="1:25" ht="24.95" customHeight="1">
      <c r="A5" s="265"/>
      <c r="B5" s="1124" t="s">
        <v>635</v>
      </c>
      <c r="C5" s="1122" t="s">
        <v>86</v>
      </c>
      <c r="D5" s="302" t="s">
        <v>234</v>
      </c>
      <c r="E5" s="303"/>
      <c r="F5" s="302" t="s">
        <v>198</v>
      </c>
      <c r="G5" s="303"/>
      <c r="H5" s="326"/>
      <c r="I5" s="326"/>
      <c r="J5" s="326"/>
      <c r="K5" s="326"/>
    </row>
    <row r="6" spans="1:25" ht="23.1" customHeight="1">
      <c r="A6" s="270"/>
      <c r="B6" s="1124"/>
      <c r="C6" s="1123"/>
      <c r="D6" s="304" t="s">
        <v>7</v>
      </c>
      <c r="E6" s="305" t="s">
        <v>238</v>
      </c>
      <c r="F6" s="306" t="s">
        <v>7</v>
      </c>
      <c r="G6" s="307" t="s">
        <v>238</v>
      </c>
      <c r="H6" s="326"/>
      <c r="I6" s="326"/>
      <c r="J6" s="326"/>
      <c r="K6" s="326"/>
    </row>
    <row r="7" spans="1:25">
      <c r="B7" s="29">
        <v>2001</v>
      </c>
      <c r="C7" s="229">
        <v>2621607.09</v>
      </c>
      <c r="D7" s="308">
        <v>1058.5499999998137</v>
      </c>
      <c r="E7" s="309">
        <v>4.0394214563946207E-2</v>
      </c>
      <c r="F7" s="308">
        <v>35493.790000000037</v>
      </c>
      <c r="G7" s="309">
        <v>1.3724762174959722</v>
      </c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</row>
    <row r="8" spans="1:25">
      <c r="B8" s="29">
        <v>2002</v>
      </c>
      <c r="C8" s="229">
        <v>2673295.86</v>
      </c>
      <c r="D8" s="308">
        <v>2576.6299999998882</v>
      </c>
      <c r="E8" s="309">
        <v>9.6477007805859216E-2</v>
      </c>
      <c r="F8" s="308">
        <v>51688.770000000019</v>
      </c>
      <c r="G8" s="309">
        <v>1.9716444236500763</v>
      </c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</row>
    <row r="9" spans="1:25">
      <c r="B9" s="29">
        <v>2003</v>
      </c>
      <c r="C9" s="229">
        <v>2759872.65</v>
      </c>
      <c r="D9" s="308">
        <v>5642.1999999997206</v>
      </c>
      <c r="E9" s="309">
        <v>0.20485577014805756</v>
      </c>
      <c r="F9" s="308">
        <v>86576.790000000037</v>
      </c>
      <c r="G9" s="309">
        <v>3.2385786884060082</v>
      </c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437"/>
      <c r="W9" s="437"/>
      <c r="X9" s="437"/>
      <c r="Y9" s="437"/>
    </row>
    <row r="10" spans="1:25">
      <c r="B10" s="29">
        <v>2004</v>
      </c>
      <c r="C10" s="229">
        <v>2867423.14</v>
      </c>
      <c r="D10" s="308">
        <v>5654.1899999999441</v>
      </c>
      <c r="E10" s="309">
        <v>0.197576747067572</v>
      </c>
      <c r="F10" s="308">
        <v>107550.49000000022</v>
      </c>
      <c r="G10" s="309">
        <v>3.8969366938000007</v>
      </c>
      <c r="H10" s="437"/>
      <c r="I10" s="437"/>
      <c r="J10" s="437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7"/>
      <c r="V10" s="437"/>
      <c r="W10" s="437"/>
      <c r="X10" s="437"/>
      <c r="Y10" s="437"/>
    </row>
    <row r="11" spans="1:25">
      <c r="B11" s="29">
        <v>2005</v>
      </c>
      <c r="C11" s="229">
        <v>2958182.6</v>
      </c>
      <c r="D11" s="308">
        <v>4514.2000000001863</v>
      </c>
      <c r="E11" s="309">
        <v>0.15283367625154654</v>
      </c>
      <c r="F11" s="308">
        <v>90759.459999999963</v>
      </c>
      <c r="G11" s="309">
        <v>3.1651924243033136</v>
      </c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</row>
    <row r="12" spans="1:25">
      <c r="B12" s="29">
        <v>2006</v>
      </c>
      <c r="C12" s="229">
        <v>3041827.14</v>
      </c>
      <c r="D12" s="308">
        <v>7127.0500000002794</v>
      </c>
      <c r="E12" s="309">
        <v>0.2348518729572362</v>
      </c>
      <c r="F12" s="308">
        <v>83644.540000000037</v>
      </c>
      <c r="G12" s="309">
        <v>2.8275651408401927</v>
      </c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X12" s="437"/>
      <c r="Y12" s="437"/>
    </row>
    <row r="13" spans="1:25">
      <c r="B13" s="29">
        <v>2007</v>
      </c>
      <c r="C13" s="229">
        <v>3153101.13</v>
      </c>
      <c r="D13" s="308">
        <v>7888.8300000000745</v>
      </c>
      <c r="E13" s="309">
        <v>0.25082027054264699</v>
      </c>
      <c r="F13" s="308">
        <v>111273.98999999976</v>
      </c>
      <c r="G13" s="309">
        <v>3.6581299619806771</v>
      </c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</row>
    <row r="14" spans="1:25">
      <c r="B14" s="29">
        <v>2008</v>
      </c>
      <c r="C14" s="226">
        <v>3355586.21</v>
      </c>
      <c r="D14" s="308">
        <v>-16104.970000000205</v>
      </c>
      <c r="E14" s="309">
        <v>-0.47765258264253418</v>
      </c>
      <c r="F14" s="308">
        <v>202485.08000000007</v>
      </c>
      <c r="G14" s="309">
        <v>6.421775631408309</v>
      </c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</row>
    <row r="15" spans="1:25">
      <c r="B15" s="29">
        <v>2009</v>
      </c>
      <c r="C15" s="226">
        <v>3182563.28</v>
      </c>
      <c r="D15" s="308">
        <v>-12309.720000000205</v>
      </c>
      <c r="E15" s="309">
        <v>-0.38529606654161341</v>
      </c>
      <c r="F15" s="308">
        <v>-173022.93000000017</v>
      </c>
      <c r="G15" s="309">
        <v>-5.1562653787399029</v>
      </c>
    </row>
    <row r="16" spans="1:25">
      <c r="B16" s="29">
        <v>2010</v>
      </c>
      <c r="C16" s="226">
        <v>3117468.3</v>
      </c>
      <c r="D16" s="308">
        <v>-5015.9200000003912</v>
      </c>
      <c r="E16" s="309">
        <v>-0.16063876217124573</v>
      </c>
      <c r="F16" s="308">
        <v>-65094.979999999981</v>
      </c>
      <c r="G16" s="309">
        <v>-2.0453632582601813</v>
      </c>
    </row>
    <row r="17" spans="2:7">
      <c r="B17" s="29">
        <v>2011</v>
      </c>
      <c r="C17" s="226">
        <v>3086837.35</v>
      </c>
      <c r="D17" s="308">
        <v>-5298.8300000000745</v>
      </c>
      <c r="E17" s="309">
        <v>-0.17136470360759404</v>
      </c>
      <c r="F17" s="308">
        <v>-30630.949999999721</v>
      </c>
      <c r="G17" s="309">
        <v>-0.98255850749147555</v>
      </c>
    </row>
    <row r="18" spans="2:7">
      <c r="B18" s="29">
        <v>2012</v>
      </c>
      <c r="C18" s="226">
        <v>3038901.4</v>
      </c>
      <c r="D18" s="308">
        <v>-5952.7000000001863</v>
      </c>
      <c r="E18" s="309">
        <v>-0.19550033612448203</v>
      </c>
      <c r="F18" s="308">
        <v>-47935.950000000186</v>
      </c>
      <c r="G18" s="309">
        <v>-1.5529146684712885</v>
      </c>
    </row>
    <row r="19" spans="2:7">
      <c r="B19" s="29">
        <v>2013</v>
      </c>
      <c r="C19" s="226">
        <v>3038779.69</v>
      </c>
      <c r="D19" s="308">
        <v>3289.1200000001118</v>
      </c>
      <c r="E19" s="309">
        <v>0.10835546756450753</v>
      </c>
      <c r="F19" s="308">
        <v>-121.70999999996275</v>
      </c>
      <c r="G19" s="309">
        <v>-4.0050657780454912E-3</v>
      </c>
    </row>
    <row r="20" spans="2:7">
      <c r="B20" s="29">
        <v>2014</v>
      </c>
      <c r="C20" s="226">
        <v>3119532.86</v>
      </c>
      <c r="D20" s="308">
        <v>5307.9099999996834</v>
      </c>
      <c r="E20" s="309">
        <v>0.1704408026144506</v>
      </c>
      <c r="F20" s="308">
        <v>80753.169999999925</v>
      </c>
      <c r="G20" s="309">
        <v>2.657421012314316</v>
      </c>
    </row>
    <row r="21" spans="2:7">
      <c r="B21" s="29">
        <v>2015</v>
      </c>
      <c r="C21" s="226">
        <v>3165561.9</v>
      </c>
      <c r="D21" s="308">
        <v>165.89999999990687</v>
      </c>
      <c r="E21" s="309">
        <v>5.2410504088697962E-3</v>
      </c>
      <c r="F21" s="308">
        <v>46029.040000000037</v>
      </c>
      <c r="G21" s="309">
        <v>1.4755106634779906</v>
      </c>
    </row>
    <row r="22" spans="2:7">
      <c r="B22" s="312">
        <v>2016</v>
      </c>
      <c r="C22" s="226">
        <v>3194259.8</v>
      </c>
      <c r="D22" s="308">
        <v>2421.0299999997951</v>
      </c>
      <c r="E22" s="309">
        <v>7.5850635776305353E-2</v>
      </c>
      <c r="F22" s="308">
        <v>28697.899999999907</v>
      </c>
      <c r="G22" s="309">
        <v>0.90656575061760236</v>
      </c>
    </row>
    <row r="23" spans="2:7">
      <c r="B23" s="312">
        <v>2017</v>
      </c>
      <c r="C23" s="313">
        <v>3217902</v>
      </c>
      <c r="D23" s="314">
        <v>1630.2900000000373</v>
      </c>
      <c r="E23" s="315">
        <v>5.0688814472081845E-2</v>
      </c>
      <c r="F23" s="314">
        <v>23642.200000000186</v>
      </c>
      <c r="G23" s="315">
        <v>0.74014643392501966</v>
      </c>
    </row>
    <row r="24" spans="2:7">
      <c r="B24" s="32">
        <v>2018</v>
      </c>
      <c r="C24" s="253"/>
      <c r="D24" s="310"/>
      <c r="E24" s="311"/>
      <c r="F24" s="310"/>
      <c r="G24" s="311"/>
    </row>
    <row r="25" spans="2:7">
      <c r="B25" s="316" t="s">
        <v>9</v>
      </c>
      <c r="C25" s="238">
        <v>3193892.22</v>
      </c>
      <c r="D25" s="317">
        <v>-10785.329999999609</v>
      </c>
      <c r="E25" s="897">
        <v>-0.3365496163568622</v>
      </c>
      <c r="F25" s="317">
        <v>16460.94000000041</v>
      </c>
      <c r="G25" s="897">
        <v>0.51805809628714883</v>
      </c>
    </row>
    <row r="26" spans="2:7">
      <c r="B26" s="316" t="s">
        <v>10</v>
      </c>
      <c r="C26" s="238">
        <v>3209919.4</v>
      </c>
      <c r="D26" s="317">
        <v>16027.179999999702</v>
      </c>
      <c r="E26" s="897">
        <v>0.50180716492680233</v>
      </c>
      <c r="F26" s="317">
        <v>28447.249999999534</v>
      </c>
      <c r="G26" s="897">
        <v>0.89415367033778637</v>
      </c>
    </row>
    <row r="27" spans="2:7">
      <c r="B27" s="316" t="s">
        <v>65</v>
      </c>
      <c r="C27" s="238">
        <v>3230400</v>
      </c>
      <c r="D27" s="317">
        <v>20480.600000000093</v>
      </c>
      <c r="E27" s="897">
        <v>0.63804094271027623</v>
      </c>
      <c r="F27" s="317">
        <v>33645.569999999832</v>
      </c>
      <c r="G27" s="897">
        <v>1.0524915421795527</v>
      </c>
    </row>
    <row r="28" spans="2:7">
      <c r="B28" s="316" t="s">
        <v>66</v>
      </c>
      <c r="C28" s="240">
        <v>3246853.52</v>
      </c>
      <c r="D28" s="318">
        <v>16453.520000000019</v>
      </c>
      <c r="E28" s="319">
        <v>0.50933382862803001</v>
      </c>
      <c r="F28" s="318">
        <v>32846.299999999814</v>
      </c>
      <c r="G28" s="319">
        <v>1.0219734353925816</v>
      </c>
    </row>
    <row r="29" spans="2:7">
      <c r="B29" s="316" t="s">
        <v>67</v>
      </c>
      <c r="C29" s="240">
        <v>3261397.95</v>
      </c>
      <c r="D29" s="318">
        <v>14544.430000000168</v>
      </c>
      <c r="E29" s="319">
        <v>0.44795460929817921</v>
      </c>
      <c r="F29" s="318">
        <v>32311.860000000335</v>
      </c>
      <c r="G29" s="319">
        <v>1.0006503109367486</v>
      </c>
    </row>
    <row r="30" spans="2:7">
      <c r="B30" s="316" t="s">
        <v>68</v>
      </c>
      <c r="C30" s="240">
        <v>3273557.9</v>
      </c>
      <c r="D30" s="318">
        <v>12159.949999999721</v>
      </c>
      <c r="E30" s="319">
        <v>0.37284471832086297</v>
      </c>
      <c r="F30" s="318">
        <v>35147.589999999851</v>
      </c>
      <c r="G30" s="319">
        <v>1.0853346745922465</v>
      </c>
    </row>
    <row r="31" spans="2:7">
      <c r="B31" s="316" t="s">
        <v>69</v>
      </c>
      <c r="C31" s="240">
        <v>3267169.27</v>
      </c>
      <c r="D31" s="318">
        <v>-6388.6299999998882</v>
      </c>
      <c r="E31" s="319">
        <v>-0.19515860709229571</v>
      </c>
      <c r="F31" s="318">
        <v>37264.560000000056</v>
      </c>
      <c r="G31" s="319">
        <v>1.1537355849733331</v>
      </c>
    </row>
    <row r="32" spans="2:7">
      <c r="B32" s="316" t="s">
        <v>70</v>
      </c>
      <c r="C32" s="240">
        <v>3249275.31</v>
      </c>
      <c r="D32" s="318">
        <v>-17893.959999999963</v>
      </c>
      <c r="E32" s="319">
        <v>-0.5476900191339098</v>
      </c>
      <c r="F32" s="318">
        <v>36135.35999999987</v>
      </c>
      <c r="G32" s="319">
        <v>1.1246120792217624</v>
      </c>
    </row>
    <row r="33" spans="2:7">
      <c r="B33" s="316" t="s">
        <v>77</v>
      </c>
      <c r="C33" s="240">
        <v>3253670</v>
      </c>
      <c r="D33" s="318">
        <v>4394.6899999999441</v>
      </c>
      <c r="E33" s="319">
        <v>0.13525138933209746</v>
      </c>
      <c r="F33" s="318">
        <v>37398.290000000037</v>
      </c>
      <c r="G33" s="319">
        <v>1.1627839116863612</v>
      </c>
    </row>
    <row r="34" spans="2:7">
      <c r="B34" s="51" t="s">
        <v>78</v>
      </c>
      <c r="C34" s="243">
        <v>3258611.81</v>
      </c>
      <c r="D34" s="320">
        <v>4941.8100000000559</v>
      </c>
      <c r="E34" s="321">
        <v>0.1518841800182571</v>
      </c>
      <c r="F34" s="320">
        <v>40709.810000000056</v>
      </c>
      <c r="G34" s="321">
        <v>1.2651040957742055</v>
      </c>
    </row>
    <row r="35" spans="2:7">
      <c r="B35" s="316" t="s">
        <v>79</v>
      </c>
      <c r="C35" s="240">
        <v>3254137.61</v>
      </c>
      <c r="D35" s="318">
        <v>-4474.2000000001863</v>
      </c>
      <c r="E35" s="319">
        <v>-0.13730386621290336</v>
      </c>
      <c r="F35" s="318">
        <v>43258.089999999851</v>
      </c>
      <c r="G35" s="319">
        <v>1.3472349158712689</v>
      </c>
    </row>
    <row r="36" spans="2:7">
      <c r="B36" s="316" t="s">
        <v>80</v>
      </c>
      <c r="C36" s="240">
        <v>3254663.17</v>
      </c>
      <c r="D36" s="318">
        <v>525.56000000005588</v>
      </c>
      <c r="E36" s="319">
        <v>1.6150515527840525E-2</v>
      </c>
      <c r="F36" s="318">
        <v>49985.620000000112</v>
      </c>
      <c r="G36" s="319">
        <v>1.5597706546170258</v>
      </c>
    </row>
    <row r="37" spans="2:7">
      <c r="B37" s="42">
        <v>2019</v>
      </c>
      <c r="C37" s="247"/>
      <c r="D37" s="322"/>
      <c r="E37" s="323"/>
      <c r="F37" s="322"/>
      <c r="G37" s="323"/>
    </row>
    <row r="38" spans="2:7">
      <c r="B38" s="316" t="s">
        <v>9</v>
      </c>
      <c r="C38" s="238">
        <v>3234372.54</v>
      </c>
      <c r="D38" s="317">
        <v>-20290.629999999888</v>
      </c>
      <c r="E38" s="897">
        <v>-0.62343256245468126</v>
      </c>
      <c r="F38" s="317">
        <v>40480.319999999832</v>
      </c>
      <c r="G38" s="897">
        <v>1.2674291181936042</v>
      </c>
    </row>
    <row r="39" spans="2:7">
      <c r="B39" s="316" t="s">
        <v>10</v>
      </c>
      <c r="C39" s="238">
        <v>3239652.65</v>
      </c>
      <c r="D39" s="317">
        <v>5280.1099999998696</v>
      </c>
      <c r="E39" s="897">
        <v>0.16324990194233635</v>
      </c>
      <c r="F39" s="317">
        <v>29733.25</v>
      </c>
      <c r="G39" s="897">
        <v>0.92629272872085266</v>
      </c>
    </row>
    <row r="40" spans="2:7">
      <c r="B40" s="316" t="s">
        <v>65</v>
      </c>
      <c r="C40" s="238">
        <v>3254078.09</v>
      </c>
      <c r="D40" s="317">
        <v>14425.439999999944</v>
      </c>
      <c r="E40" s="897">
        <v>0.44527736638680437</v>
      </c>
      <c r="F40" s="317">
        <v>23678.089999999851</v>
      </c>
      <c r="G40" s="897">
        <v>0.73297703070826969</v>
      </c>
    </row>
    <row r="41" spans="2:7">
      <c r="B41" s="316" t="s">
        <v>66</v>
      </c>
      <c r="C41" s="240">
        <v>3266740.8</v>
      </c>
      <c r="D41" s="318">
        <v>12662.709999999963</v>
      </c>
      <c r="E41" s="319">
        <v>0.38913356255687859</v>
      </c>
      <c r="F41" s="318">
        <v>19887.279999999795</v>
      </c>
      <c r="G41" s="319">
        <v>0.61250930716454377</v>
      </c>
    </row>
    <row r="42" spans="2:7">
      <c r="B42" s="316" t="s">
        <v>67</v>
      </c>
      <c r="C42" s="240">
        <v>3277855.13636364</v>
      </c>
      <c r="D42" s="318">
        <v>11114.336363640148</v>
      </c>
      <c r="E42" s="319">
        <v>0.34022706557068716</v>
      </c>
      <c r="F42" s="318">
        <v>16457.186363639776</v>
      </c>
      <c r="G42" s="319">
        <v>0.50460528325406528</v>
      </c>
    </row>
    <row r="43" spans="2:7">
      <c r="B43" s="325" t="s">
        <v>68</v>
      </c>
      <c r="C43" s="240">
        <v>3286600</v>
      </c>
      <c r="D43" s="318">
        <v>8744.8636363600381</v>
      </c>
      <c r="E43" s="319">
        <v>0.26678615352298607</v>
      </c>
      <c r="F43" s="318">
        <v>13042.100000000093</v>
      </c>
      <c r="G43" s="319">
        <v>0.39840749418240762</v>
      </c>
    </row>
    <row r="44" spans="2:7">
      <c r="B44" s="325" t="s">
        <v>69</v>
      </c>
      <c r="C44" s="240">
        <v>3278833.34</v>
      </c>
      <c r="D44" s="318">
        <v>-7766.660000000149</v>
      </c>
      <c r="E44" s="319">
        <v>-0.23631290695551854</v>
      </c>
      <c r="F44" s="318">
        <v>11664.069999999832</v>
      </c>
      <c r="G44" s="319">
        <v>0.35700843868428933</v>
      </c>
    </row>
    <row r="45" spans="2:7">
      <c r="B45" s="325" t="s">
        <v>70</v>
      </c>
      <c r="C45" s="240">
        <v>3261551.7142857201</v>
      </c>
      <c r="D45" s="318">
        <v>-17281.625714279711</v>
      </c>
      <c r="E45" s="319">
        <v>-0.52706630445204894</v>
      </c>
      <c r="F45" s="318">
        <v>12276.404285720084</v>
      </c>
      <c r="G45" s="319">
        <v>0.37781976331578448</v>
      </c>
    </row>
    <row r="46" spans="2:7">
      <c r="B46" s="325" t="s">
        <v>77</v>
      </c>
      <c r="C46" s="240">
        <v>3266258.24</v>
      </c>
      <c r="D46" s="318">
        <v>4706.5257142800838</v>
      </c>
      <c r="E46" s="319">
        <v>0.14430326809369376</v>
      </c>
      <c r="F46" s="318">
        <v>12588.240000000224</v>
      </c>
      <c r="G46" s="319">
        <v>0.38689356941546293</v>
      </c>
    </row>
    <row r="47" spans="2:7">
      <c r="B47" s="324" t="s">
        <v>78</v>
      </c>
      <c r="C47" s="243">
        <v>3271976.2995652203</v>
      </c>
      <c r="D47" s="320">
        <v>5718.0595652200282</v>
      </c>
      <c r="E47" s="321">
        <v>0.17506452781945825</v>
      </c>
      <c r="F47" s="320">
        <v>13364.489565220196</v>
      </c>
      <c r="G47" s="321">
        <v>0.4101283105955531</v>
      </c>
    </row>
    <row r="48" spans="2:7">
      <c r="B48" s="325" t="s">
        <v>79</v>
      </c>
      <c r="C48" s="240">
        <v>3269092.3</v>
      </c>
      <c r="D48" s="318">
        <v>-2883.9995652204379</v>
      </c>
      <c r="E48" s="319">
        <v>-8.8142434454780982E-2</v>
      </c>
      <c r="F48" s="318">
        <v>14954.689999999944</v>
      </c>
      <c r="G48" s="319">
        <v>0.45955923787745689</v>
      </c>
    </row>
    <row r="49" spans="2:7">
      <c r="B49" s="325" t="s">
        <v>80</v>
      </c>
      <c r="C49" s="240">
        <v>3269088.5</v>
      </c>
      <c r="D49" s="318">
        <v>-3.7999999998137355</v>
      </c>
      <c r="E49" s="319">
        <v>-1.162402174941235E-4</v>
      </c>
      <c r="F49" s="318">
        <v>14425.330000000075</v>
      </c>
      <c r="G49" s="319">
        <v>0.44322036556552291</v>
      </c>
    </row>
    <row r="50" spans="2:7">
      <c r="B50" s="39">
        <v>2020</v>
      </c>
      <c r="C50" s="247"/>
      <c r="D50" s="322"/>
      <c r="E50" s="323"/>
      <c r="F50" s="322"/>
      <c r="G50" s="323"/>
    </row>
    <row r="51" spans="2:7">
      <c r="B51" s="316" t="s">
        <v>9</v>
      </c>
      <c r="C51" s="238">
        <v>3251119.4699999997</v>
      </c>
      <c r="D51" s="317">
        <v>-17969.030000000261</v>
      </c>
      <c r="E51" s="897">
        <v>-0.54966483776748021</v>
      </c>
      <c r="F51" s="317">
        <v>16746.929999999702</v>
      </c>
      <c r="G51" s="897">
        <v>0.51777987207373144</v>
      </c>
    </row>
    <row r="52" spans="2:7">
      <c r="B52" s="316" t="s">
        <v>10</v>
      </c>
      <c r="C52" s="238">
        <v>3257896.4</v>
      </c>
      <c r="D52" s="317">
        <v>6776.9300000001676</v>
      </c>
      <c r="E52" s="897">
        <v>0.20844912229571833</v>
      </c>
      <c r="F52" s="317">
        <v>18243.75</v>
      </c>
      <c r="G52" s="897">
        <v>0.56313907603644964</v>
      </c>
    </row>
    <row r="53" spans="2:7">
      <c r="B53" s="316" t="s">
        <v>65</v>
      </c>
      <c r="C53" s="238">
        <v>3252516.5454545422</v>
      </c>
      <c r="D53" s="317">
        <v>-5379.8545454577543</v>
      </c>
      <c r="E53" s="897">
        <v>-0.16513276927582865</v>
      </c>
      <c r="F53" s="317">
        <v>-1561.5445454576984</v>
      </c>
      <c r="G53" s="897">
        <v>-4.7987310146496043E-2</v>
      </c>
    </row>
    <row r="54" spans="2:7">
      <c r="B54" s="316" t="s">
        <v>66</v>
      </c>
      <c r="C54" s="240">
        <v>3211266.65</v>
      </c>
      <c r="D54" s="318">
        <v>-41249.895454542246</v>
      </c>
      <c r="E54" s="319">
        <v>-1.2682455224459943</v>
      </c>
      <c r="F54" s="318">
        <v>-55474.149999999907</v>
      </c>
      <c r="G54" s="319">
        <v>-1.6981497277041342</v>
      </c>
    </row>
    <row r="55" spans="2:7">
      <c r="B55" s="316" t="s">
        <v>67</v>
      </c>
      <c r="C55" s="240">
        <v>3220907</v>
      </c>
      <c r="D55" s="318">
        <v>9640.3500000000931</v>
      </c>
      <c r="E55" s="319">
        <v>0.30020397091597317</v>
      </c>
      <c r="F55" s="318">
        <v>-56948.136363639962</v>
      </c>
      <c r="G55" s="319">
        <v>-1.7373597671194432</v>
      </c>
    </row>
    <row r="56" spans="2:7">
      <c r="B56" s="316" t="s">
        <v>68</v>
      </c>
      <c r="C56" s="240">
        <v>3245252.4545454551</v>
      </c>
      <c r="D56" s="318">
        <v>24345.454545455053</v>
      </c>
      <c r="E56" s="319">
        <v>0.75585710936252326</v>
      </c>
      <c r="F56" s="318">
        <v>-41347.545454544947</v>
      </c>
      <c r="G56" s="319">
        <v>-1.2580644269015124</v>
      </c>
    </row>
    <row r="57" spans="2:7">
      <c r="B57" s="316" t="s">
        <v>69</v>
      </c>
      <c r="C57" s="240">
        <v>3262758</v>
      </c>
      <c r="D57" s="318">
        <v>17505.545454544947</v>
      </c>
      <c r="E57" s="319">
        <v>0.53942014372489666</v>
      </c>
      <c r="F57" s="318">
        <v>-16075.339999999851</v>
      </c>
      <c r="G57" s="319">
        <v>-0.4902762151369302</v>
      </c>
    </row>
    <row r="58" spans="2:7">
      <c r="B58" s="325" t="s">
        <v>70</v>
      </c>
      <c r="C58" s="240">
        <v>3263160</v>
      </c>
      <c r="D58" s="318">
        <v>402</v>
      </c>
      <c r="E58" s="319">
        <v>1.2320864740814841E-2</v>
      </c>
      <c r="F58" s="318">
        <v>1608.2857142798603</v>
      </c>
      <c r="G58" s="319">
        <v>4.931044653486083E-2</v>
      </c>
    </row>
    <row r="59" spans="2:7">
      <c r="B59" s="325" t="s">
        <v>77</v>
      </c>
      <c r="C59" s="240">
        <v>3263552.590909095</v>
      </c>
      <c r="D59" s="318">
        <v>392.59090909501538</v>
      </c>
      <c r="E59" s="319">
        <v>1.2031003968388632E-2</v>
      </c>
      <c r="F59" s="318">
        <v>-2705.6490909052081</v>
      </c>
      <c r="G59" s="319">
        <v>-8.2836349489170402E-2</v>
      </c>
    </row>
    <row r="60" spans="2:7">
      <c r="B60" s="324" t="s">
        <v>78</v>
      </c>
      <c r="C60" s="243">
        <v>3265369</v>
      </c>
      <c r="D60" s="320">
        <v>1816.4090909049846</v>
      </c>
      <c r="E60" s="321">
        <v>5.5657417501549844E-2</v>
      </c>
      <c r="F60" s="320">
        <v>-6607.2995652202517</v>
      </c>
      <c r="G60" s="321">
        <v>-0.20193604599452897</v>
      </c>
    </row>
    <row r="61" spans="2:7">
      <c r="B61" s="325" t="s">
        <v>79</v>
      </c>
      <c r="C61" s="240"/>
      <c r="D61" s="318"/>
      <c r="E61" s="319"/>
      <c r="F61" s="318"/>
      <c r="G61" s="319"/>
    </row>
    <row r="62" spans="2:7">
      <c r="B62" s="325" t="s">
        <v>80</v>
      </c>
      <c r="C62" s="240"/>
      <c r="D62" s="318"/>
      <c r="E62" s="319"/>
      <c r="F62" s="318"/>
      <c r="G62" s="319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G30"/>
  <sheetViews>
    <sheetView showGridLines="0" showRowColHeaders="0" topLeftCell="A3" zoomScaleNormal="100" workbookViewId="0">
      <pane ySplit="5" topLeftCell="A8" activePane="bottomLeft" state="frozen"/>
      <selection activeCell="L32" sqref="L32"/>
      <selection pane="bottomLeft" activeCell="I70" sqref="I70"/>
    </sheetView>
  </sheetViews>
  <sheetFormatPr baseColWidth="10" defaultColWidth="11.42578125" defaultRowHeight="15"/>
  <cols>
    <col min="1" max="1" width="2.85546875" style="327" customWidth="1"/>
    <col min="2" max="2" width="38.140625" style="261" customWidth="1"/>
    <col min="3" max="3" width="13" style="262" customWidth="1"/>
    <col min="4" max="4" width="12.42578125" style="262" customWidth="1"/>
    <col min="5" max="5" width="10.85546875" style="262" customWidth="1"/>
    <col min="6" max="6" width="11.85546875" style="262" customWidth="1"/>
    <col min="7" max="7" width="9.85546875" style="263" customWidth="1"/>
    <col min="8" max="8" width="11.85546875" style="264" customWidth="1"/>
    <col min="9" max="16384" width="11.42578125" style="262"/>
  </cols>
  <sheetData>
    <row r="1" spans="1:215" hidden="1">
      <c r="C1" s="261"/>
      <c r="E1" s="261"/>
    </row>
    <row r="2" spans="1:215" hidden="1">
      <c r="C2" s="261"/>
      <c r="E2" s="261"/>
    </row>
    <row r="3" spans="1:215" ht="28.5" customHeight="1">
      <c r="B3" s="1095" t="s">
        <v>283</v>
      </c>
      <c r="C3" s="1096"/>
      <c r="D3" s="1096"/>
      <c r="E3" s="1096"/>
      <c r="F3" s="1096"/>
      <c r="G3" s="1097"/>
    </row>
    <row r="4" spans="1:215" ht="24" customHeight="1">
      <c r="B4" s="1098" t="s">
        <v>221</v>
      </c>
      <c r="C4" s="1099"/>
      <c r="D4" s="1099"/>
      <c r="E4" s="1099"/>
      <c r="F4" s="1099"/>
      <c r="G4" s="1100"/>
    </row>
    <row r="5" spans="1:215" s="267" customFormat="1" ht="19.5">
      <c r="A5" s="266"/>
      <c r="B5" s="1101" t="s">
        <v>132</v>
      </c>
      <c r="C5" s="1104" t="s">
        <v>639</v>
      </c>
      <c r="D5" s="1101" t="s">
        <v>179</v>
      </c>
      <c r="E5" s="1108"/>
      <c r="F5" s="1101" t="s">
        <v>134</v>
      </c>
      <c r="G5" s="1108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6"/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/>
      <c r="CN5" s="266"/>
      <c r="CO5" s="266"/>
      <c r="CP5" s="266"/>
      <c r="CQ5" s="266"/>
      <c r="CR5" s="266"/>
      <c r="CS5" s="266"/>
      <c r="CT5" s="266"/>
      <c r="CU5" s="266"/>
      <c r="CV5" s="266"/>
      <c r="CW5" s="266"/>
      <c r="CX5" s="266"/>
      <c r="CY5" s="266"/>
      <c r="CZ5" s="266"/>
      <c r="DA5" s="266"/>
      <c r="DB5" s="266"/>
      <c r="DC5" s="266"/>
      <c r="DD5" s="266"/>
      <c r="DE5" s="266"/>
      <c r="DF5" s="266"/>
      <c r="DG5" s="266"/>
      <c r="DH5" s="266"/>
      <c r="DI5" s="266"/>
      <c r="DJ5" s="266"/>
      <c r="DK5" s="266"/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  <c r="DW5" s="266"/>
      <c r="DX5" s="266"/>
      <c r="DY5" s="266"/>
      <c r="DZ5" s="266"/>
      <c r="EA5" s="266"/>
      <c r="EB5" s="266"/>
      <c r="EC5" s="266"/>
      <c r="ED5" s="266"/>
      <c r="EE5" s="266"/>
      <c r="EF5" s="266"/>
      <c r="EG5" s="266"/>
      <c r="EH5" s="266"/>
      <c r="EI5" s="266"/>
      <c r="EJ5" s="266"/>
      <c r="EK5" s="266"/>
      <c r="EL5" s="266"/>
      <c r="EM5" s="266"/>
      <c r="EN5" s="266"/>
      <c r="EO5" s="266"/>
      <c r="EP5" s="266"/>
      <c r="EQ5" s="266"/>
      <c r="ER5" s="266"/>
      <c r="ES5" s="266"/>
      <c r="ET5" s="266"/>
      <c r="EU5" s="266"/>
      <c r="EV5" s="266"/>
      <c r="EW5" s="266"/>
      <c r="EX5" s="266"/>
      <c r="EY5" s="266"/>
      <c r="EZ5" s="266"/>
      <c r="FA5" s="266"/>
      <c r="FB5" s="266"/>
      <c r="FC5" s="266"/>
      <c r="FD5" s="266"/>
      <c r="FE5" s="266"/>
      <c r="FF5" s="266"/>
      <c r="FG5" s="266"/>
      <c r="FH5" s="266"/>
      <c r="FI5" s="266"/>
      <c r="FJ5" s="266"/>
      <c r="FK5" s="266"/>
      <c r="FL5" s="266"/>
      <c r="FM5" s="266"/>
      <c r="FN5" s="266"/>
      <c r="FO5" s="266"/>
      <c r="FP5" s="266"/>
      <c r="FQ5" s="266"/>
      <c r="FR5" s="266"/>
      <c r="FS5" s="266"/>
      <c r="FT5" s="266"/>
      <c r="FU5" s="266"/>
      <c r="FV5" s="266"/>
      <c r="FW5" s="266"/>
      <c r="FX5" s="266"/>
      <c r="FY5" s="266"/>
      <c r="FZ5" s="266"/>
      <c r="GA5" s="266"/>
      <c r="GB5" s="266"/>
      <c r="GC5" s="266"/>
      <c r="GD5" s="266"/>
      <c r="GE5" s="266"/>
      <c r="GF5" s="266"/>
      <c r="GG5" s="266"/>
      <c r="GH5" s="266"/>
      <c r="GI5" s="266"/>
      <c r="GJ5" s="266"/>
      <c r="GK5" s="266"/>
      <c r="GL5" s="266"/>
      <c r="GM5" s="266"/>
      <c r="GN5" s="266"/>
      <c r="GO5" s="266"/>
      <c r="GP5" s="266"/>
      <c r="GQ5" s="266"/>
      <c r="GR5" s="266"/>
      <c r="GS5" s="266"/>
      <c r="GT5" s="266"/>
      <c r="GU5" s="266"/>
      <c r="GV5" s="266"/>
      <c r="GW5" s="266"/>
      <c r="GX5" s="266"/>
      <c r="GY5" s="266"/>
      <c r="GZ5" s="266"/>
      <c r="HA5" s="266"/>
      <c r="HB5" s="266"/>
      <c r="HC5" s="266"/>
      <c r="HD5" s="266"/>
      <c r="HE5" s="266"/>
      <c r="HF5" s="266"/>
      <c r="HG5" s="266"/>
    </row>
    <row r="6" spans="1:215" s="267" customFormat="1" ht="14.45" customHeight="1">
      <c r="A6" s="266"/>
      <c r="B6" s="1102"/>
      <c r="C6" s="1105"/>
      <c r="D6" s="1103"/>
      <c r="E6" s="1109"/>
      <c r="F6" s="1103"/>
      <c r="G6" s="1109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</row>
    <row r="7" spans="1:215" s="267" customFormat="1" ht="28.5" customHeight="1">
      <c r="A7" s="266"/>
      <c r="B7" s="1103"/>
      <c r="C7" s="1106"/>
      <c r="D7" s="268" t="s">
        <v>11</v>
      </c>
      <c r="E7" s="269" t="s">
        <v>8</v>
      </c>
      <c r="F7" s="268" t="s">
        <v>11</v>
      </c>
      <c r="G7" s="269" t="s">
        <v>8</v>
      </c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</row>
    <row r="8" spans="1:215" s="274" customFormat="1" ht="27.2" customHeight="1">
      <c r="A8" s="270"/>
      <c r="B8" s="271" t="s">
        <v>135</v>
      </c>
      <c r="C8" s="6">
        <v>265847.09523809497</v>
      </c>
      <c r="D8" s="272">
        <v>-161.63203463202808</v>
      </c>
      <c r="E8" s="273">
        <v>-6.0761929237873602E-4</v>
      </c>
      <c r="F8" s="272">
        <v>-262.90476190502523</v>
      </c>
      <c r="G8" s="273">
        <v>-9.8795521365235839E-4</v>
      </c>
    </row>
    <row r="9" spans="1:215" s="274" customFormat="1" ht="21.6" customHeight="1">
      <c r="A9" s="270"/>
      <c r="B9" s="271" t="s">
        <v>136</v>
      </c>
      <c r="C9" s="6">
        <v>1663.9523809523801</v>
      </c>
      <c r="D9" s="272">
        <v>29.725108225110034</v>
      </c>
      <c r="E9" s="273">
        <v>1.8189090783868433E-2</v>
      </c>
      <c r="F9" s="272">
        <v>151.95238095238005</v>
      </c>
      <c r="G9" s="273">
        <v>0.10049760644998673</v>
      </c>
    </row>
    <row r="10" spans="1:215" s="274" customFormat="1" ht="24.2" customHeight="1">
      <c r="A10" s="270"/>
      <c r="B10" s="271" t="s">
        <v>137</v>
      </c>
      <c r="C10" s="6">
        <v>211158.04761904801</v>
      </c>
      <c r="D10" s="272">
        <v>-184.1796536789916</v>
      </c>
      <c r="E10" s="273">
        <v>-8.7147588087688188E-4</v>
      </c>
      <c r="F10" s="272">
        <v>-4516.9523809519887</v>
      </c>
      <c r="G10" s="273">
        <v>-2.0943328531132455E-2</v>
      </c>
    </row>
    <row r="11" spans="1:215" s="274" customFormat="1" ht="30.95" customHeight="1">
      <c r="A11" s="270"/>
      <c r="B11" s="271" t="s">
        <v>138</v>
      </c>
      <c r="C11" s="6">
        <v>1689.2380952381</v>
      </c>
      <c r="D11" s="272">
        <v>0.46536796536997826</v>
      </c>
      <c r="E11" s="273">
        <v>2.7556577498821788E-4</v>
      </c>
      <c r="F11" s="272">
        <v>65.238095238099959</v>
      </c>
      <c r="G11" s="273">
        <v>4.017124091016E-2</v>
      </c>
    </row>
    <row r="12" spans="1:215" s="274" customFormat="1" ht="42" customHeight="1">
      <c r="A12" s="270"/>
      <c r="B12" s="271" t="s">
        <v>139</v>
      </c>
      <c r="C12" s="6">
        <v>2428</v>
      </c>
      <c r="D12" s="272">
        <v>6.5</v>
      </c>
      <c r="E12" s="273">
        <v>2.6842865992153797E-3</v>
      </c>
      <c r="F12" s="272">
        <v>-20</v>
      </c>
      <c r="G12" s="273">
        <v>-8.1699346405228468E-3</v>
      </c>
    </row>
    <row r="13" spans="1:215" s="274" customFormat="1" ht="22.7" customHeight="1">
      <c r="A13" s="270"/>
      <c r="B13" s="271" t="s">
        <v>96</v>
      </c>
      <c r="C13" s="6">
        <v>390392.61904761899</v>
      </c>
      <c r="D13" s="272">
        <v>954.16450216399971</v>
      </c>
      <c r="E13" s="273">
        <v>2.4501034528747745E-3</v>
      </c>
      <c r="F13" s="272">
        <v>5847.619047618995</v>
      </c>
      <c r="G13" s="273">
        <v>1.5206592330205826E-2</v>
      </c>
      <c r="H13" s="328"/>
    </row>
    <row r="14" spans="1:215" s="274" customFormat="1" ht="30.95" customHeight="1">
      <c r="A14" s="270"/>
      <c r="B14" s="271" t="s">
        <v>156</v>
      </c>
      <c r="C14" s="6">
        <v>768126.57142857101</v>
      </c>
      <c r="D14" s="272">
        <v>-1393.5194805200445</v>
      </c>
      <c r="E14" s="273">
        <v>-1.810894214436698E-3</v>
      </c>
      <c r="F14" s="272">
        <v>-13760.428571428987</v>
      </c>
      <c r="G14" s="273">
        <v>-1.759899905156237E-2</v>
      </c>
    </row>
    <row r="15" spans="1:215" s="274" customFormat="1" ht="22.7" customHeight="1">
      <c r="A15" s="270"/>
      <c r="B15" s="271" t="s">
        <v>140</v>
      </c>
      <c r="C15" s="6">
        <v>210559.85714285701</v>
      </c>
      <c r="D15" s="272">
        <v>1033.9025974020187</v>
      </c>
      <c r="E15" s="273">
        <v>4.9344846066683434E-3</v>
      </c>
      <c r="F15" s="272">
        <v>7368.857142857014</v>
      </c>
      <c r="G15" s="273">
        <v>3.6265666997342461E-2</v>
      </c>
    </row>
    <row r="16" spans="1:215" s="274" customFormat="1" ht="20.85" customHeight="1">
      <c r="A16" s="270"/>
      <c r="B16" s="271" t="s">
        <v>141</v>
      </c>
      <c r="C16" s="6">
        <v>321013.71428571403</v>
      </c>
      <c r="D16" s="272">
        <v>-4973.4220779219759</v>
      </c>
      <c r="E16" s="273">
        <v>-1.5256497950809189E-2</v>
      </c>
      <c r="F16" s="272">
        <v>-5214.2857142859721</v>
      </c>
      <c r="G16" s="273">
        <v>-1.5983562766794912E-2</v>
      </c>
    </row>
    <row r="17" spans="1:8" s="274" customFormat="1" ht="26.25" customHeight="1">
      <c r="A17" s="270"/>
      <c r="B17" s="271" t="s">
        <v>142</v>
      </c>
      <c r="C17" s="6">
        <v>67125.047619047604</v>
      </c>
      <c r="D17" s="272">
        <v>687.7748917748977</v>
      </c>
      <c r="E17" s="273">
        <v>1.0352244508865294E-2</v>
      </c>
      <c r="F17" s="272">
        <v>1031.0476190476038</v>
      </c>
      <c r="G17" s="273">
        <v>1.5599715844821116E-2</v>
      </c>
    </row>
    <row r="18" spans="1:8" s="274" customFormat="1" ht="21.95" customHeight="1">
      <c r="A18" s="270"/>
      <c r="B18" s="271" t="s">
        <v>149</v>
      </c>
      <c r="C18" s="6">
        <v>59435.476190476198</v>
      </c>
      <c r="D18" s="272">
        <v>230.15800865799974</v>
      </c>
      <c r="E18" s="273">
        <v>3.8874549740817166E-3</v>
      </c>
      <c r="F18" s="272">
        <v>-340.5238095238019</v>
      </c>
      <c r="G18" s="273">
        <v>-5.696664372386917E-3</v>
      </c>
    </row>
    <row r="19" spans="1:8" s="274" customFormat="1" ht="21.95" customHeight="1">
      <c r="A19" s="270"/>
      <c r="B19" s="271" t="s">
        <v>143</v>
      </c>
      <c r="C19" s="6">
        <v>48643.190476190503</v>
      </c>
      <c r="D19" s="272">
        <v>122.05411255410581</v>
      </c>
      <c r="E19" s="273">
        <v>2.5154833893292761E-3</v>
      </c>
      <c r="F19" s="272">
        <v>166.19047619050252</v>
      </c>
      <c r="G19" s="273">
        <v>3.4282335167297173E-3</v>
      </c>
    </row>
    <row r="20" spans="1:8" s="274" customFormat="1" ht="30.95" customHeight="1">
      <c r="A20" s="270"/>
      <c r="B20" s="271" t="s">
        <v>150</v>
      </c>
      <c r="C20" s="6">
        <v>292341.76190476201</v>
      </c>
      <c r="D20" s="272">
        <v>1989.670995671011</v>
      </c>
      <c r="E20" s="273">
        <v>6.8526146632572615E-3</v>
      </c>
      <c r="F20" s="272">
        <v>1992.7619047620101</v>
      </c>
      <c r="G20" s="273">
        <v>6.8633331086451754E-3</v>
      </c>
    </row>
    <row r="21" spans="1:8" s="274" customFormat="1" ht="30.95" customHeight="1">
      <c r="A21" s="270"/>
      <c r="B21" s="271" t="s">
        <v>151</v>
      </c>
      <c r="C21" s="6">
        <v>131640.285714286</v>
      </c>
      <c r="D21" s="272">
        <v>-291.71428571399883</v>
      </c>
      <c r="E21" s="273">
        <v>-2.211095759285131E-3</v>
      </c>
      <c r="F21" s="272">
        <v>-1150.7142857139988</v>
      </c>
      <c r="G21" s="273">
        <v>-8.6656044891144646E-3</v>
      </c>
    </row>
    <row r="22" spans="1:8" s="274" customFormat="1" ht="30.95" customHeight="1">
      <c r="A22" s="270"/>
      <c r="B22" s="271" t="s">
        <v>152</v>
      </c>
      <c r="C22" s="6">
        <v>1158.42857142857</v>
      </c>
      <c r="D22" s="272">
        <v>15.246753246749904</v>
      </c>
      <c r="E22" s="273">
        <v>1.3337120136321934E-2</v>
      </c>
      <c r="F22" s="272">
        <v>-9.5714285714300331</v>
      </c>
      <c r="G22" s="273">
        <v>-8.1947162426626585E-3</v>
      </c>
    </row>
    <row r="23" spans="1:8" s="274" customFormat="1" ht="22.7" customHeight="1">
      <c r="A23" s="270"/>
      <c r="B23" s="271" t="s">
        <v>144</v>
      </c>
      <c r="C23" s="6">
        <v>92221.142857142899</v>
      </c>
      <c r="D23" s="272">
        <v>2470.8246753246931</v>
      </c>
      <c r="E23" s="273">
        <v>2.7529982348577731E-2</v>
      </c>
      <c r="F23" s="272">
        <v>366.14285714289872</v>
      </c>
      <c r="G23" s="273">
        <v>3.9860960986652927E-3</v>
      </c>
    </row>
    <row r="24" spans="1:8" s="274" customFormat="1" ht="23.85" customHeight="1">
      <c r="A24" s="270"/>
      <c r="B24" s="271" t="s">
        <v>153</v>
      </c>
      <c r="C24" s="6">
        <v>118585.904761905</v>
      </c>
      <c r="D24" s="272">
        <v>1033.5865800869942</v>
      </c>
      <c r="E24" s="273">
        <v>8.7925665446115797E-3</v>
      </c>
      <c r="F24" s="272">
        <v>2293.9047619049961</v>
      </c>
      <c r="G24" s="273">
        <v>1.9725387489294199E-2</v>
      </c>
    </row>
    <row r="25" spans="1:8" s="274" customFormat="1" ht="30.95" customHeight="1">
      <c r="A25" s="270"/>
      <c r="B25" s="271" t="s">
        <v>154</v>
      </c>
      <c r="C25" s="6">
        <v>70536.714285714304</v>
      </c>
      <c r="D25" s="272">
        <v>-66.922077922092285</v>
      </c>
      <c r="E25" s="273">
        <v>-9.4785596562496632E-4</v>
      </c>
      <c r="F25" s="272">
        <v>-1281.2857142856956</v>
      </c>
      <c r="G25" s="273">
        <v>-1.7840732327351061E-2</v>
      </c>
    </row>
    <row r="26" spans="1:8" s="274" customFormat="1" ht="24.95" customHeight="1">
      <c r="A26" s="270"/>
      <c r="B26" s="271" t="s">
        <v>145</v>
      </c>
      <c r="C26" s="6">
        <v>210210.95238095199</v>
      </c>
      <c r="D26" s="272">
        <v>320.8614718609897</v>
      </c>
      <c r="E26" s="273">
        <v>1.528711862819554E-3</v>
      </c>
      <c r="F26" s="272">
        <v>729.95238095198874</v>
      </c>
      <c r="G26" s="273">
        <v>3.4845755985124516E-3</v>
      </c>
    </row>
    <row r="27" spans="1:8" s="274" customFormat="1" ht="47.25" customHeight="1">
      <c r="A27" s="270"/>
      <c r="B27" s="271" t="s">
        <v>146</v>
      </c>
      <c r="C27" s="6">
        <v>351.23809523809501</v>
      </c>
      <c r="D27" s="272">
        <v>-6.6255411255409626</v>
      </c>
      <c r="E27" s="273">
        <v>-1.8514150230141135E-2</v>
      </c>
      <c r="F27" s="272">
        <v>-20.761904761904987</v>
      </c>
      <c r="G27" s="273">
        <v>-5.5811571940604821E-2</v>
      </c>
    </row>
    <row r="28" spans="1:8" s="274" customFormat="1" ht="27.2" customHeight="1">
      <c r="A28" s="270"/>
      <c r="B28" s="271" t="s">
        <v>147</v>
      </c>
      <c r="C28" s="6">
        <v>239.71428571428601</v>
      </c>
      <c r="D28" s="272">
        <v>-0.55844155844098964</v>
      </c>
      <c r="E28" s="273">
        <v>-2.3241986919602109E-3</v>
      </c>
      <c r="F28" s="272">
        <v>-43.285714285713993</v>
      </c>
      <c r="G28" s="273">
        <v>-0.15295305401312365</v>
      </c>
    </row>
    <row r="29" spans="1:8" s="279" customFormat="1" ht="20.100000000000001" customHeight="1">
      <c r="B29" s="276" t="s">
        <v>12</v>
      </c>
      <c r="C29" s="7">
        <v>3265368.9523809506</v>
      </c>
      <c r="D29" s="7">
        <v>1816.3614718602039</v>
      </c>
      <c r="E29" s="278">
        <v>5.5655958384726034E-4</v>
      </c>
      <c r="F29" s="7">
        <v>-6607.0476190494373</v>
      </c>
      <c r="G29" s="278">
        <v>-2.0192836435992678E-3</v>
      </c>
    </row>
    <row r="30" spans="1:8" s="331" customFormat="1" ht="17.25" customHeight="1">
      <c r="A30" s="329"/>
      <c r="B30" s="330"/>
      <c r="G30" s="263"/>
      <c r="H30" s="285"/>
    </row>
  </sheetData>
  <mergeCells count="6">
    <mergeCell ref="F5:G6"/>
    <mergeCell ref="B3:G3"/>
    <mergeCell ref="B5:B7"/>
    <mergeCell ref="D5:E6"/>
    <mergeCell ref="C5:C7"/>
    <mergeCell ref="B4:G4"/>
  </mergeCells>
  <phoneticPr fontId="22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H63"/>
  <sheetViews>
    <sheetView showGridLines="0" showRowColHeaders="0" topLeftCell="A3" zoomScaleNormal="100" workbookViewId="0">
      <pane ySplit="5" topLeftCell="A32" activePane="bottomLeft" state="frozen"/>
      <selection activeCell="L32" sqref="L32"/>
      <selection pane="bottomLeft" activeCell="I66" sqref="I66"/>
    </sheetView>
  </sheetViews>
  <sheetFormatPr baseColWidth="10" defaultColWidth="11.5703125" defaultRowHeight="15"/>
  <cols>
    <col min="1" max="1" width="3" style="327" customWidth="1"/>
    <col min="2" max="2" width="17.7109375" style="143" customWidth="1"/>
    <col min="3" max="3" width="17" style="142" customWidth="1"/>
    <col min="4" max="4" width="20.42578125" style="142" customWidth="1"/>
    <col min="5" max="5" width="17.85546875" style="142" customWidth="1"/>
    <col min="6" max="6" width="13.42578125" style="142" customWidth="1"/>
    <col min="7" max="7" width="17.140625" style="142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86" t="s">
        <v>216</v>
      </c>
      <c r="C3" s="1087"/>
      <c r="D3" s="1087"/>
      <c r="E3" s="1087"/>
      <c r="F3" s="1087"/>
      <c r="G3" s="1087"/>
    </row>
    <row r="4" spans="1:8" ht="18" customHeight="1">
      <c r="B4" s="1086" t="s">
        <v>218</v>
      </c>
      <c r="C4" s="1087"/>
      <c r="D4" s="1087"/>
      <c r="E4" s="1087"/>
      <c r="F4" s="1087"/>
      <c r="G4" s="1087"/>
    </row>
    <row r="5" spans="1:8" s="216" customFormat="1" ht="8.25" customHeight="1">
      <c r="A5" s="266"/>
      <c r="B5" s="217"/>
      <c r="C5" s="332"/>
      <c r="D5" s="219"/>
      <c r="E5" s="219"/>
      <c r="F5" s="219"/>
      <c r="G5" s="219"/>
      <c r="H5" s="2"/>
    </row>
    <row r="6" spans="1:8" ht="19.5">
      <c r="A6" s="266"/>
      <c r="B6" s="1090" t="s">
        <v>635</v>
      </c>
      <c r="C6" s="1125" t="s">
        <v>86</v>
      </c>
      <c r="D6" s="539" t="s">
        <v>234</v>
      </c>
      <c r="E6" s="540"/>
      <c r="F6" s="539" t="s">
        <v>198</v>
      </c>
      <c r="G6" s="540"/>
    </row>
    <row r="7" spans="1:8" ht="20.45" customHeight="1">
      <c r="A7" s="266"/>
      <c r="B7" s="1090"/>
      <c r="C7" s="1126"/>
      <c r="D7" s="541" t="s">
        <v>7</v>
      </c>
      <c r="E7" s="542" t="s">
        <v>238</v>
      </c>
      <c r="F7" s="543" t="s">
        <v>7</v>
      </c>
      <c r="G7" s="544" t="s">
        <v>238</v>
      </c>
    </row>
    <row r="8" spans="1:8">
      <c r="B8" s="230">
        <v>2001</v>
      </c>
      <c r="C8" s="229">
        <v>79023.540000000008</v>
      </c>
      <c r="D8" s="228">
        <v>-956.80999999999767</v>
      </c>
      <c r="E8" s="227">
        <v>-1.1963063427454301</v>
      </c>
      <c r="F8" s="228">
        <v>-994.65999999998894</v>
      </c>
      <c r="G8" s="227">
        <v>-1.2430422078976875</v>
      </c>
    </row>
    <row r="9" spans="1:8">
      <c r="B9" s="230">
        <v>2002</v>
      </c>
      <c r="C9" s="229">
        <v>77115.679999999993</v>
      </c>
      <c r="D9" s="228">
        <v>-809.02000000000407</v>
      </c>
      <c r="E9" s="227">
        <v>-1.0382073976544177</v>
      </c>
      <c r="F9" s="228">
        <v>-1907.8600000000151</v>
      </c>
      <c r="G9" s="227">
        <v>-2.4142932599577449</v>
      </c>
    </row>
    <row r="10" spans="1:8">
      <c r="B10" s="230">
        <v>2003</v>
      </c>
      <c r="C10" s="229">
        <v>76527.899999999994</v>
      </c>
      <c r="D10" s="228">
        <v>-739.41000000000349</v>
      </c>
      <c r="E10" s="227">
        <v>-0.95695061727916197</v>
      </c>
      <c r="F10" s="228">
        <v>-587.77999999999884</v>
      </c>
      <c r="G10" s="227">
        <v>-0.76220555923256939</v>
      </c>
    </row>
    <row r="11" spans="1:8">
      <c r="B11" s="230">
        <v>2004</v>
      </c>
      <c r="C11" s="229">
        <v>75393.040000000008</v>
      </c>
      <c r="D11" s="228">
        <v>-1097.0399999999936</v>
      </c>
      <c r="E11" s="227">
        <v>-1.4342251962607264</v>
      </c>
      <c r="F11" s="228">
        <v>-1134.859999999986</v>
      </c>
      <c r="G11" s="227">
        <v>-1.4829362885953827</v>
      </c>
    </row>
    <row r="12" spans="1:8">
      <c r="B12" s="230">
        <v>2005</v>
      </c>
      <c r="C12" s="229">
        <v>72815.350000000006</v>
      </c>
      <c r="D12" s="228">
        <v>-1981.5999999999913</v>
      </c>
      <c r="E12" s="227">
        <v>-2.6493058874726785</v>
      </c>
      <c r="F12" s="228">
        <v>-2577.6900000000023</v>
      </c>
      <c r="G12" s="227">
        <v>-3.4190026028927889</v>
      </c>
    </row>
    <row r="13" spans="1:8">
      <c r="B13" s="230">
        <v>2006</v>
      </c>
      <c r="C13" s="229">
        <v>72254.42</v>
      </c>
      <c r="D13" s="228">
        <v>-710.33000000000175</v>
      </c>
      <c r="E13" s="227">
        <v>-0.97352488701736206</v>
      </c>
      <c r="F13" s="228">
        <v>-560.93000000000757</v>
      </c>
      <c r="G13" s="227">
        <v>-0.77034581307377437</v>
      </c>
    </row>
    <row r="14" spans="1:8">
      <c r="B14" s="230">
        <v>2007</v>
      </c>
      <c r="C14" s="229">
        <v>71448.08</v>
      </c>
      <c r="D14" s="228">
        <v>-1301.3199999999924</v>
      </c>
      <c r="E14" s="227">
        <v>-1.7887707664942809</v>
      </c>
      <c r="F14" s="228">
        <v>-806.33999999999651</v>
      </c>
      <c r="G14" s="227">
        <v>-1.1159732511865599</v>
      </c>
    </row>
    <row r="15" spans="1:8">
      <c r="B15" s="230">
        <v>2008</v>
      </c>
      <c r="C15" s="226">
        <v>69149.039999999994</v>
      </c>
      <c r="D15" s="228">
        <v>-2529.9100000000035</v>
      </c>
      <c r="E15" s="227">
        <v>-3.5295020365114169</v>
      </c>
      <c r="F15" s="228">
        <v>-2299.0400000000081</v>
      </c>
      <c r="G15" s="227">
        <v>-3.2177771607018855</v>
      </c>
    </row>
    <row r="16" spans="1:8">
      <c r="B16" s="230">
        <v>2009</v>
      </c>
      <c r="C16" s="226">
        <v>66404.09</v>
      </c>
      <c r="D16" s="228">
        <v>-1969.9100000000035</v>
      </c>
      <c r="E16" s="227">
        <v>-2.8810805276859668</v>
      </c>
      <c r="F16" s="228">
        <v>-2744.9499999999971</v>
      </c>
      <c r="G16" s="227">
        <v>-3.9696140394718356</v>
      </c>
    </row>
    <row r="17" spans="2:7">
      <c r="B17" s="230">
        <v>2010</v>
      </c>
      <c r="C17" s="226">
        <v>64728.4</v>
      </c>
      <c r="D17" s="228">
        <v>-1744.1399999999921</v>
      </c>
      <c r="E17" s="227">
        <v>-2.6238503899504906</v>
      </c>
      <c r="F17" s="228">
        <v>-1675.6899999999951</v>
      </c>
      <c r="G17" s="227">
        <v>-2.5234740811898746</v>
      </c>
    </row>
    <row r="18" spans="2:7">
      <c r="B18" s="230">
        <v>2011</v>
      </c>
      <c r="C18" s="226">
        <v>63509.9</v>
      </c>
      <c r="D18" s="228">
        <v>-1227.8699999999953</v>
      </c>
      <c r="E18" s="227">
        <v>-1.8966825703140415</v>
      </c>
      <c r="F18" s="228">
        <v>-1218.5</v>
      </c>
      <c r="G18" s="227">
        <v>-1.8824812601578316</v>
      </c>
    </row>
    <row r="19" spans="2:7">
      <c r="B19" s="230">
        <v>2012</v>
      </c>
      <c r="C19" s="226">
        <v>62404.86</v>
      </c>
      <c r="D19" s="228">
        <v>-1360.6900000000023</v>
      </c>
      <c r="E19" s="227">
        <v>-2.1338951832141362</v>
      </c>
      <c r="F19" s="228">
        <v>-1105.0400000000009</v>
      </c>
      <c r="G19" s="227">
        <v>-1.7399492047696583</v>
      </c>
    </row>
    <row r="20" spans="2:7">
      <c r="B20" s="230">
        <v>2013</v>
      </c>
      <c r="C20" s="226">
        <v>62090.47</v>
      </c>
      <c r="D20" s="228">
        <v>-1448.3799999999974</v>
      </c>
      <c r="E20" s="227">
        <v>-2.2795187511262753</v>
      </c>
      <c r="F20" s="228">
        <v>-314.38999999999942</v>
      </c>
      <c r="G20" s="227">
        <v>-0.50379089064537652</v>
      </c>
    </row>
    <row r="21" spans="2:7">
      <c r="B21" s="230">
        <v>2014</v>
      </c>
      <c r="C21" s="226">
        <v>61930.13</v>
      </c>
      <c r="D21" s="228">
        <v>-1289.4100000000035</v>
      </c>
      <c r="E21" s="227">
        <v>-2.0395751060510747</v>
      </c>
      <c r="F21" s="228">
        <v>-160.34000000000378</v>
      </c>
      <c r="G21" s="227">
        <v>-0.25823608679399968</v>
      </c>
    </row>
    <row r="22" spans="2:7">
      <c r="B22" s="230">
        <v>2015</v>
      </c>
      <c r="C22" s="226">
        <v>61889.14</v>
      </c>
      <c r="D22" s="228">
        <v>-2075.8600000000006</v>
      </c>
      <c r="E22" s="227">
        <v>-3.245306026733374</v>
      </c>
      <c r="F22" s="228">
        <v>-40.989999999997963</v>
      </c>
      <c r="G22" s="227">
        <v>-6.6187492259416558E-2</v>
      </c>
    </row>
    <row r="23" spans="2:7">
      <c r="B23" s="235">
        <v>2016</v>
      </c>
      <c r="C23" s="226">
        <v>65154.7</v>
      </c>
      <c r="D23" s="228">
        <v>-1570.1999999999971</v>
      </c>
      <c r="E23" s="227">
        <v>-2.3532444409808022</v>
      </c>
      <c r="F23" s="228">
        <v>3265.5599999999977</v>
      </c>
      <c r="G23" s="227">
        <v>5.2764669213370752</v>
      </c>
    </row>
    <row r="24" spans="2:7">
      <c r="B24" s="235">
        <v>2017</v>
      </c>
      <c r="C24" s="226">
        <v>65308.800000000003</v>
      </c>
      <c r="D24" s="228">
        <v>-2195.429999999993</v>
      </c>
      <c r="E24" s="227">
        <v>-3.2522850790239346</v>
      </c>
      <c r="F24" s="228">
        <v>154.10000000000582</v>
      </c>
      <c r="G24" s="227">
        <v>0.23651401971002883</v>
      </c>
    </row>
    <row r="25" spans="2:7">
      <c r="B25" s="235">
        <v>2018</v>
      </c>
      <c r="C25" s="253"/>
      <c r="D25" s="233"/>
      <c r="E25" s="234"/>
      <c r="F25" s="233"/>
      <c r="G25" s="234"/>
    </row>
    <row r="26" spans="2:7">
      <c r="B26" s="237" t="s">
        <v>9</v>
      </c>
      <c r="C26" s="238">
        <v>60223.9</v>
      </c>
      <c r="D26" s="239">
        <v>-1392.8199999999997</v>
      </c>
      <c r="E26" s="887">
        <v>-2.2604578757194531</v>
      </c>
      <c r="F26" s="239">
        <v>350.13999999999942</v>
      </c>
      <c r="G26" s="887">
        <v>0.58479707972240647</v>
      </c>
    </row>
    <row r="27" spans="2:7">
      <c r="B27" s="237" t="s">
        <v>10</v>
      </c>
      <c r="C27" s="238">
        <v>61091.6</v>
      </c>
      <c r="D27" s="239">
        <v>867.69999999999709</v>
      </c>
      <c r="E27" s="887">
        <v>1.4407901182088807</v>
      </c>
      <c r="F27" s="239">
        <v>-292.90000000000146</v>
      </c>
      <c r="G27" s="887">
        <v>-0.4771562853814828</v>
      </c>
    </row>
    <row r="28" spans="2:7">
      <c r="B28" s="237" t="s">
        <v>65</v>
      </c>
      <c r="C28" s="238">
        <v>62967.4</v>
      </c>
      <c r="D28" s="239">
        <v>1875.8000000000029</v>
      </c>
      <c r="E28" s="887">
        <v>3.0704712268135239</v>
      </c>
      <c r="F28" s="239">
        <v>-517.15999999999622</v>
      </c>
      <c r="G28" s="887">
        <v>-0.81462327217830932</v>
      </c>
    </row>
    <row r="29" spans="2:7">
      <c r="B29" s="237" t="s">
        <v>66</v>
      </c>
      <c r="C29" s="240">
        <v>64853.42</v>
      </c>
      <c r="D29" s="241">
        <v>1886.0199999999968</v>
      </c>
      <c r="E29" s="242">
        <v>2.9952324536188542</v>
      </c>
      <c r="F29" s="241">
        <v>337.58999999999651</v>
      </c>
      <c r="G29" s="242">
        <v>0.52326692534219887</v>
      </c>
    </row>
    <row r="30" spans="2:7">
      <c r="B30" s="237" t="s">
        <v>67</v>
      </c>
      <c r="C30" s="240">
        <v>65381.72</v>
      </c>
      <c r="D30" s="241">
        <v>528.30000000000291</v>
      </c>
      <c r="E30" s="242">
        <v>0.81460623048099023</v>
      </c>
      <c r="F30" s="241">
        <v>342</v>
      </c>
      <c r="G30" s="242">
        <v>0.52583252203422148</v>
      </c>
    </row>
    <row r="31" spans="2:7">
      <c r="B31" s="237" t="s">
        <v>68</v>
      </c>
      <c r="C31" s="240">
        <v>67081.19</v>
      </c>
      <c r="D31" s="241">
        <v>1699.4700000000012</v>
      </c>
      <c r="E31" s="242">
        <v>2.5993045150846541</v>
      </c>
      <c r="F31" s="241">
        <v>757.79000000000815</v>
      </c>
      <c r="G31" s="242">
        <v>1.142568083059686</v>
      </c>
    </row>
    <row r="32" spans="2:7">
      <c r="B32" s="237" t="s">
        <v>69</v>
      </c>
      <c r="C32" s="240">
        <v>69302.720000000001</v>
      </c>
      <c r="D32" s="241">
        <v>2221.5299999999988</v>
      </c>
      <c r="E32" s="242">
        <v>3.31170332547768</v>
      </c>
      <c r="F32" s="241">
        <v>619.02000000000407</v>
      </c>
      <c r="G32" s="242">
        <v>0.90126187144838354</v>
      </c>
    </row>
    <row r="33" spans="2:7">
      <c r="B33" s="237" t="s">
        <v>70</v>
      </c>
      <c r="C33" s="240">
        <v>68884.13</v>
      </c>
      <c r="D33" s="241">
        <v>-418.58999999999651</v>
      </c>
      <c r="E33" s="242">
        <v>-0.60400226715488259</v>
      </c>
      <c r="F33" s="241">
        <v>143.59000000001106</v>
      </c>
      <c r="G33" s="242">
        <v>0.20888692465904057</v>
      </c>
    </row>
    <row r="34" spans="2:7">
      <c r="B34" s="237" t="s">
        <v>77</v>
      </c>
      <c r="C34" s="240">
        <v>67271.350000000006</v>
      </c>
      <c r="D34" s="241">
        <v>-1612.7799999999988</v>
      </c>
      <c r="E34" s="242">
        <v>-2.341293996164282</v>
      </c>
      <c r="F34" s="241">
        <v>-232.8799999999901</v>
      </c>
      <c r="G34" s="242">
        <v>-0.34498578829798987</v>
      </c>
    </row>
    <row r="35" spans="2:7">
      <c r="B35" s="173" t="s">
        <v>78</v>
      </c>
      <c r="C35" s="243">
        <v>65906.86</v>
      </c>
      <c r="D35" s="244">
        <v>-1364.4900000000052</v>
      </c>
      <c r="E35" s="245">
        <v>-2.0283374720441998</v>
      </c>
      <c r="F35" s="244">
        <v>598.05999999999767</v>
      </c>
      <c r="G35" s="245">
        <v>0.91574182958498795</v>
      </c>
    </row>
    <row r="36" spans="2:7">
      <c r="B36" s="237" t="s">
        <v>79</v>
      </c>
      <c r="C36" s="240">
        <v>64952.7</v>
      </c>
      <c r="D36" s="241">
        <v>-954.16000000000349</v>
      </c>
      <c r="E36" s="242">
        <v>-1.4477400379869465</v>
      </c>
      <c r="F36" s="241">
        <v>484.89999999999418</v>
      </c>
      <c r="G36" s="242">
        <v>0.75215844188880965</v>
      </c>
    </row>
    <row r="37" spans="2:7">
      <c r="B37" s="237" t="s">
        <v>80</v>
      </c>
      <c r="C37" s="240">
        <v>62619.94</v>
      </c>
      <c r="D37" s="241">
        <v>-2332.7599999999948</v>
      </c>
      <c r="E37" s="242">
        <v>-3.5914750272120983</v>
      </c>
      <c r="F37" s="241">
        <v>1003.2200000000012</v>
      </c>
      <c r="G37" s="242">
        <v>1.6281619664272995</v>
      </c>
    </row>
    <row r="38" spans="2:7">
      <c r="B38" s="246">
        <v>2019</v>
      </c>
      <c r="C38" s="247"/>
      <c r="D38" s="248"/>
      <c r="E38" s="249"/>
      <c r="F38" s="248"/>
      <c r="G38" s="249"/>
    </row>
    <row r="39" spans="2:7">
      <c r="B39" s="237" t="s">
        <v>9</v>
      </c>
      <c r="C39" s="238">
        <v>61204.49</v>
      </c>
      <c r="D39" s="239">
        <v>-1415.4500000000044</v>
      </c>
      <c r="E39" s="887">
        <v>-2.2603822360736814</v>
      </c>
      <c r="F39" s="239">
        <v>980.58999999999651</v>
      </c>
      <c r="G39" s="887">
        <v>1.6282406154367095</v>
      </c>
    </row>
    <row r="40" spans="2:7">
      <c r="B40" s="237" t="s">
        <v>10</v>
      </c>
      <c r="C40" s="238">
        <v>62442.8</v>
      </c>
      <c r="D40" s="239">
        <v>1238.3100000000049</v>
      </c>
      <c r="E40" s="887">
        <v>2.0232339163352293</v>
      </c>
      <c r="F40" s="239">
        <v>1351.2000000000044</v>
      </c>
      <c r="G40" s="887">
        <v>2.2117607003254278</v>
      </c>
    </row>
    <row r="41" spans="2:7">
      <c r="B41" s="237" t="s">
        <v>65</v>
      </c>
      <c r="C41" s="238">
        <v>64426.14</v>
      </c>
      <c r="D41" s="239">
        <v>1983.3399999999965</v>
      </c>
      <c r="E41" s="887">
        <v>3.1762509048280947</v>
      </c>
      <c r="F41" s="239">
        <v>1458.739999999998</v>
      </c>
      <c r="G41" s="887">
        <v>2.3166590966119003</v>
      </c>
    </row>
    <row r="42" spans="2:7">
      <c r="B42" s="237" t="s">
        <v>66</v>
      </c>
      <c r="C42" s="240">
        <v>65011.8</v>
      </c>
      <c r="D42" s="241">
        <v>585.66000000000349</v>
      </c>
      <c r="E42" s="242">
        <v>0.90904095759889003</v>
      </c>
      <c r="F42" s="241">
        <v>158.38000000000466</v>
      </c>
      <c r="G42" s="242">
        <v>0.24421225588410778</v>
      </c>
    </row>
    <row r="43" spans="2:7">
      <c r="B43" s="237" t="s">
        <v>67</v>
      </c>
      <c r="C43" s="240">
        <v>65284.0454545455</v>
      </c>
      <c r="D43" s="241">
        <v>272.24545454549661</v>
      </c>
      <c r="E43" s="242">
        <v>0.41876313922317365</v>
      </c>
      <c r="F43" s="241">
        <v>-97.67454545450164</v>
      </c>
      <c r="G43" s="242">
        <v>-0.14939121432489344</v>
      </c>
    </row>
    <row r="44" spans="2:7">
      <c r="B44" s="237" t="s">
        <v>68</v>
      </c>
      <c r="C44" s="240">
        <v>67268.75</v>
      </c>
      <c r="D44" s="241">
        <v>1984.7045454545005</v>
      </c>
      <c r="E44" s="242">
        <v>3.0401065553395767</v>
      </c>
      <c r="F44" s="241">
        <v>187.55999999999767</v>
      </c>
      <c r="G44" s="242">
        <v>0.27960147993798046</v>
      </c>
    </row>
    <row r="45" spans="2:7">
      <c r="B45" s="237" t="s">
        <v>69</v>
      </c>
      <c r="C45" s="240">
        <v>69625.210000000006</v>
      </c>
      <c r="D45" s="241">
        <v>2356.4600000000064</v>
      </c>
      <c r="E45" s="242">
        <v>3.5030530521230219</v>
      </c>
      <c r="F45" s="241">
        <v>322.49000000000524</v>
      </c>
      <c r="G45" s="242">
        <v>0.46533527111201067</v>
      </c>
    </row>
    <row r="46" spans="2:7">
      <c r="B46" s="237" t="s">
        <v>70</v>
      </c>
      <c r="C46" s="240">
        <v>69695.190476190503</v>
      </c>
      <c r="D46" s="241">
        <v>69.98047619049612</v>
      </c>
      <c r="E46" s="242">
        <v>0.10051025510801992</v>
      </c>
      <c r="F46" s="241">
        <v>811.06047619049787</v>
      </c>
      <c r="G46" s="242">
        <v>1.1774271899645044</v>
      </c>
    </row>
    <row r="47" spans="2:7">
      <c r="B47" s="237" t="s">
        <v>77</v>
      </c>
      <c r="C47" s="240">
        <v>68074.559999999998</v>
      </c>
      <c r="D47" s="241">
        <v>-1620.6304761905049</v>
      </c>
      <c r="E47" s="242">
        <v>-2.3253117828039365</v>
      </c>
      <c r="F47" s="241">
        <v>803.20999999999185</v>
      </c>
      <c r="G47" s="242">
        <v>1.1939852552386583</v>
      </c>
    </row>
    <row r="48" spans="2:7">
      <c r="B48" s="173" t="s">
        <v>78</v>
      </c>
      <c r="C48" s="243">
        <v>66040.22</v>
      </c>
      <c r="D48" s="244">
        <v>-2034.3399999999965</v>
      </c>
      <c r="E48" s="245">
        <v>-2.9883997781256255</v>
      </c>
      <c r="F48" s="244">
        <v>133.36000000000058</v>
      </c>
      <c r="G48" s="245">
        <v>0.20234615941345169</v>
      </c>
    </row>
    <row r="49" spans="2:7">
      <c r="B49" s="237" t="s">
        <v>79</v>
      </c>
      <c r="C49" s="240">
        <v>64725.4</v>
      </c>
      <c r="D49" s="241">
        <v>-1314.8199999999997</v>
      </c>
      <c r="E49" s="242">
        <v>-1.9909382494485897</v>
      </c>
      <c r="F49" s="241">
        <v>-227.29999999999563</v>
      </c>
      <c r="G49" s="242">
        <v>-0.34994696140421411</v>
      </c>
    </row>
    <row r="50" spans="2:7">
      <c r="B50" s="237" t="s">
        <v>80</v>
      </c>
      <c r="C50" s="240">
        <v>62115.44</v>
      </c>
      <c r="D50" s="241">
        <v>-2609.9599999999991</v>
      </c>
      <c r="E50" s="242">
        <v>-4.0323582395782864</v>
      </c>
      <c r="F50" s="241">
        <v>-504.5</v>
      </c>
      <c r="G50" s="242">
        <v>-0.80565391790537433</v>
      </c>
    </row>
    <row r="51" spans="2:7">
      <c r="B51" s="246">
        <v>2020</v>
      </c>
      <c r="C51" s="247"/>
      <c r="D51" s="248"/>
      <c r="E51" s="249"/>
      <c r="F51" s="248"/>
      <c r="G51" s="249"/>
    </row>
    <row r="52" spans="2:7">
      <c r="B52" s="237" t="s">
        <v>9</v>
      </c>
      <c r="C52" s="238">
        <v>60975.95</v>
      </c>
      <c r="D52" s="239">
        <v>-1139.4900000000052</v>
      </c>
      <c r="E52" s="887">
        <v>-1.834471429325788</v>
      </c>
      <c r="F52" s="239">
        <v>-228.54000000000087</v>
      </c>
      <c r="G52" s="887">
        <v>-0.3734039773879374</v>
      </c>
    </row>
    <row r="53" spans="2:7">
      <c r="B53" s="237" t="s">
        <v>10</v>
      </c>
      <c r="C53" s="238">
        <v>61932.25</v>
      </c>
      <c r="D53" s="239">
        <v>956.30000000000291</v>
      </c>
      <c r="E53" s="887">
        <v>1.5683232487562861</v>
      </c>
      <c r="F53" s="239">
        <v>-510.55000000000291</v>
      </c>
      <c r="G53" s="887">
        <v>-0.81762829341414545</v>
      </c>
    </row>
    <row r="54" spans="2:7">
      <c r="B54" s="237" t="s">
        <v>65</v>
      </c>
      <c r="C54" s="238">
        <v>62654.0454545455</v>
      </c>
      <c r="D54" s="239">
        <v>721.79545454549952</v>
      </c>
      <c r="E54" s="887">
        <v>1.1654597637668473</v>
      </c>
      <c r="F54" s="239">
        <v>-1772.0945454544999</v>
      </c>
      <c r="G54" s="887">
        <v>-2.7505831413375006</v>
      </c>
    </row>
    <row r="55" spans="2:7">
      <c r="B55" s="237" t="s">
        <v>66</v>
      </c>
      <c r="C55" s="240">
        <v>61282.8</v>
      </c>
      <c r="D55" s="241">
        <v>-1371.2454545454966</v>
      </c>
      <c r="E55" s="242">
        <v>-2.1885984290357072</v>
      </c>
      <c r="F55" s="241">
        <v>-3729</v>
      </c>
      <c r="G55" s="242">
        <v>-5.7358817937666799</v>
      </c>
    </row>
    <row r="56" spans="2:7">
      <c r="B56" s="237" t="s">
        <v>67</v>
      </c>
      <c r="C56" s="240">
        <v>61944</v>
      </c>
      <c r="D56" s="241">
        <v>661.19999999999709</v>
      </c>
      <c r="E56" s="242">
        <v>1.0789324247586478</v>
      </c>
      <c r="F56" s="241">
        <v>-3340.0454545454995</v>
      </c>
      <c r="G56" s="242">
        <v>-5.1161741452910263</v>
      </c>
    </row>
    <row r="57" spans="2:7">
      <c r="B57" s="237" t="s">
        <v>68</v>
      </c>
      <c r="C57" s="240">
        <v>63081.5</v>
      </c>
      <c r="D57" s="241">
        <v>1137.5</v>
      </c>
      <c r="E57" s="242">
        <v>1.8363360454604134</v>
      </c>
      <c r="F57" s="241">
        <v>-4187.25</v>
      </c>
      <c r="G57" s="242">
        <v>-6.2246585524482043</v>
      </c>
    </row>
    <row r="58" spans="2:7">
      <c r="B58" s="237" t="s">
        <v>69</v>
      </c>
      <c r="C58" s="240">
        <v>65676</v>
      </c>
      <c r="D58" s="241">
        <v>2594.5</v>
      </c>
      <c r="E58" s="242">
        <v>4.1129332688664562</v>
      </c>
      <c r="F58" s="241">
        <v>-3949.2100000000064</v>
      </c>
      <c r="G58" s="242">
        <v>-5.672097793313668</v>
      </c>
    </row>
    <row r="59" spans="2:7">
      <c r="B59" s="237" t="s">
        <v>70</v>
      </c>
      <c r="C59" s="240">
        <v>65561</v>
      </c>
      <c r="D59" s="241">
        <v>-115</v>
      </c>
      <c r="E59" s="242">
        <v>-0.1751020159571226</v>
      </c>
      <c r="F59" s="241">
        <v>-4134.1904761905025</v>
      </c>
      <c r="G59" s="242">
        <v>-5.9318160233780191</v>
      </c>
    </row>
    <row r="60" spans="2:7">
      <c r="B60" s="237" t="s">
        <v>77</v>
      </c>
      <c r="C60" s="240">
        <v>64126.4545454545</v>
      </c>
      <c r="D60" s="241">
        <v>-1434.5454545454995</v>
      </c>
      <c r="E60" s="242">
        <v>-2.18810795220557</v>
      </c>
      <c r="F60" s="241">
        <v>-3948.1054545454972</v>
      </c>
      <c r="G60" s="242">
        <v>-5.799678256525624</v>
      </c>
    </row>
    <row r="61" spans="2:7">
      <c r="B61" s="173" t="s">
        <v>78</v>
      </c>
      <c r="C61" s="243">
        <v>62645</v>
      </c>
      <c r="D61" s="244">
        <v>-1481.4545454545005</v>
      </c>
      <c r="E61" s="245">
        <v>-2.3102080973530263</v>
      </c>
      <c r="F61" s="244">
        <v>-3395.2200000000012</v>
      </c>
      <c r="G61" s="245">
        <v>-5.1411397478688059</v>
      </c>
    </row>
    <row r="62" spans="2:7">
      <c r="B62" s="237" t="s">
        <v>79</v>
      </c>
      <c r="C62" s="240"/>
      <c r="D62" s="241"/>
      <c r="E62" s="242"/>
      <c r="F62" s="241"/>
      <c r="G62" s="242"/>
    </row>
    <row r="63" spans="2:7">
      <c r="B63" s="237" t="s">
        <v>80</v>
      </c>
      <c r="C63" s="240"/>
      <c r="D63" s="241"/>
      <c r="E63" s="242"/>
      <c r="F63" s="241"/>
      <c r="G63" s="242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32" activePane="bottomLeft" state="frozen"/>
      <selection activeCell="L32" sqref="L32"/>
      <selection pane="bottomLeft" activeCell="I66" sqref="I66"/>
    </sheetView>
  </sheetViews>
  <sheetFormatPr baseColWidth="10" defaultColWidth="11.5703125" defaultRowHeight="15"/>
  <cols>
    <col min="1" max="1" width="3.5703125" style="327" customWidth="1"/>
    <col min="2" max="2" width="16.140625" style="143" customWidth="1"/>
    <col min="3" max="3" width="17" style="142" customWidth="1"/>
    <col min="4" max="4" width="20.42578125" style="142" customWidth="1"/>
    <col min="5" max="5" width="17.85546875" style="142" customWidth="1"/>
    <col min="6" max="6" width="13.42578125" style="142" customWidth="1"/>
    <col min="7" max="7" width="17.140625" style="142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86" t="s">
        <v>216</v>
      </c>
      <c r="C3" s="1087"/>
      <c r="D3" s="1087"/>
      <c r="E3" s="1087"/>
      <c r="F3" s="1087"/>
      <c r="G3" s="1087"/>
    </row>
    <row r="4" spans="1:11" s="216" customFormat="1" ht="15.75">
      <c r="A4" s="327"/>
      <c r="B4" s="1086" t="s">
        <v>217</v>
      </c>
      <c r="C4" s="1087"/>
      <c r="D4" s="1087"/>
      <c r="E4" s="1087"/>
      <c r="F4" s="1087"/>
      <c r="G4" s="1087"/>
      <c r="H4" s="2"/>
    </row>
    <row r="5" spans="1:11" s="216" customFormat="1" ht="8.25" customHeight="1">
      <c r="A5" s="266"/>
      <c r="B5" s="217"/>
      <c r="C5" s="332"/>
      <c r="D5" s="219"/>
      <c r="E5" s="219"/>
      <c r="F5" s="219"/>
      <c r="G5" s="219"/>
      <c r="H5" s="333"/>
    </row>
    <row r="6" spans="1:11" ht="36" customHeight="1">
      <c r="A6" s="266"/>
      <c r="B6" s="1090" t="s">
        <v>635</v>
      </c>
      <c r="C6" s="1091" t="s">
        <v>86</v>
      </c>
      <c r="D6" s="220" t="s">
        <v>234</v>
      </c>
      <c r="E6" s="221"/>
      <c r="F6" s="220" t="s">
        <v>198</v>
      </c>
      <c r="G6" s="221"/>
      <c r="H6" s="259"/>
      <c r="I6" s="259"/>
      <c r="J6" s="259"/>
      <c r="K6" s="259"/>
    </row>
    <row r="7" spans="1:11" ht="21.2" customHeight="1">
      <c r="A7" s="266"/>
      <c r="B7" s="1090"/>
      <c r="C7" s="1092"/>
      <c r="D7" s="222" t="s">
        <v>7</v>
      </c>
      <c r="E7" s="223" t="s">
        <v>238</v>
      </c>
      <c r="F7" s="224" t="s">
        <v>7</v>
      </c>
      <c r="G7" s="225" t="s">
        <v>238</v>
      </c>
      <c r="H7" s="259"/>
      <c r="I7" s="259"/>
      <c r="J7" s="259"/>
      <c r="K7" s="259"/>
    </row>
    <row r="8" spans="1:11">
      <c r="B8" s="230">
        <v>2001</v>
      </c>
      <c r="C8" s="229">
        <v>16142.09</v>
      </c>
      <c r="D8" s="228">
        <v>-236.27000000000044</v>
      </c>
      <c r="E8" s="227">
        <v>-1.4425742259908816</v>
      </c>
      <c r="F8" s="228">
        <v>-1489.6100000000006</v>
      </c>
      <c r="G8" s="227">
        <v>-8.4484763238938996</v>
      </c>
    </row>
    <row r="9" spans="1:11">
      <c r="B9" s="230">
        <v>2002</v>
      </c>
      <c r="C9" s="229">
        <v>14534.73</v>
      </c>
      <c r="D9" s="228">
        <v>-104.88000000000102</v>
      </c>
      <c r="E9" s="227">
        <v>-0.71641252738290007</v>
      </c>
      <c r="F9" s="228">
        <v>-1607.3600000000006</v>
      </c>
      <c r="G9" s="227">
        <v>-9.9575705500341058</v>
      </c>
    </row>
    <row r="10" spans="1:11">
      <c r="B10" s="230">
        <v>2003</v>
      </c>
      <c r="C10" s="229">
        <v>13101.13</v>
      </c>
      <c r="D10" s="228">
        <v>-85</v>
      </c>
      <c r="E10" s="227">
        <v>-0.644616729851748</v>
      </c>
      <c r="F10" s="228">
        <v>-1433.6000000000004</v>
      </c>
      <c r="G10" s="227">
        <v>-9.8632723139679968</v>
      </c>
    </row>
    <row r="11" spans="1:11">
      <c r="B11" s="230">
        <v>2004</v>
      </c>
      <c r="C11" s="229">
        <v>11575.71</v>
      </c>
      <c r="D11" s="228">
        <v>-156.42000000000007</v>
      </c>
      <c r="E11" s="227">
        <v>-1.3332617350813649</v>
      </c>
      <c r="F11" s="228">
        <v>-1525.42</v>
      </c>
      <c r="G11" s="227">
        <v>-11.643423124570177</v>
      </c>
    </row>
    <row r="12" spans="1:11">
      <c r="B12" s="230">
        <v>2005</v>
      </c>
      <c r="C12" s="229">
        <v>9981</v>
      </c>
      <c r="D12" s="228">
        <v>-262.04000000000087</v>
      </c>
      <c r="E12" s="227">
        <v>-2.5582249019822285</v>
      </c>
      <c r="F12" s="228">
        <v>-1594.7099999999991</v>
      </c>
      <c r="G12" s="227">
        <v>-13.776347195981913</v>
      </c>
    </row>
    <row r="13" spans="1:11">
      <c r="B13" s="230">
        <v>2006</v>
      </c>
      <c r="C13" s="229">
        <v>9123.9500000000007</v>
      </c>
      <c r="D13" s="228">
        <v>-33.049999999999272</v>
      </c>
      <c r="E13" s="227">
        <v>-0.36092606748934486</v>
      </c>
      <c r="F13" s="228">
        <v>-857.04999999999927</v>
      </c>
      <c r="G13" s="227">
        <v>-8.5868149484019511</v>
      </c>
    </row>
    <row r="14" spans="1:11">
      <c r="B14" s="230">
        <v>2007</v>
      </c>
      <c r="C14" s="229">
        <v>8495.0400000000009</v>
      </c>
      <c r="D14" s="228">
        <v>-117.45999999999913</v>
      </c>
      <c r="E14" s="227">
        <v>-1.3638316400580379</v>
      </c>
      <c r="F14" s="228">
        <v>-628.90999999999985</v>
      </c>
      <c r="G14" s="227">
        <v>-6.8929575457997885</v>
      </c>
    </row>
    <row r="15" spans="1:11">
      <c r="B15" s="230">
        <v>2008</v>
      </c>
      <c r="C15" s="226">
        <v>7982.34</v>
      </c>
      <c r="D15" s="228">
        <v>-55.840000000000146</v>
      </c>
      <c r="E15" s="227">
        <v>-0.69468461766220457</v>
      </c>
      <c r="F15" s="228">
        <v>-512.70000000000073</v>
      </c>
      <c r="G15" s="227">
        <v>-6.0352864730478046</v>
      </c>
    </row>
    <row r="16" spans="1:11">
      <c r="B16" s="230">
        <v>2009</v>
      </c>
      <c r="C16" s="226">
        <v>7258.38</v>
      </c>
      <c r="D16" s="228">
        <v>6.6599999999998545</v>
      </c>
      <c r="E16" s="227">
        <v>9.1840280650657746E-2</v>
      </c>
      <c r="F16" s="228">
        <v>-723.96</v>
      </c>
      <c r="G16" s="227">
        <v>-9.069520967535837</v>
      </c>
    </row>
    <row r="17" spans="2:7">
      <c r="B17" s="230">
        <v>2010</v>
      </c>
      <c r="C17" s="226">
        <v>6478.65</v>
      </c>
      <c r="D17" s="228">
        <v>-108.85000000000036</v>
      </c>
      <c r="E17" s="227">
        <v>-1.6523719165085424</v>
      </c>
      <c r="F17" s="228">
        <v>-779.73000000000047</v>
      </c>
      <c r="G17" s="227">
        <v>-10.742479726881214</v>
      </c>
    </row>
    <row r="18" spans="2:7">
      <c r="B18" s="230">
        <v>2011</v>
      </c>
      <c r="C18" s="226">
        <v>5983.6</v>
      </c>
      <c r="D18" s="228">
        <v>-17.259999999999309</v>
      </c>
      <c r="E18" s="227">
        <v>-0.28762544035353699</v>
      </c>
      <c r="F18" s="228">
        <v>-495.04999999999927</v>
      </c>
      <c r="G18" s="227">
        <v>-7.6412524214149471</v>
      </c>
    </row>
    <row r="19" spans="2:7">
      <c r="B19" s="230">
        <v>2012</v>
      </c>
      <c r="C19" s="226">
        <v>5076.68</v>
      </c>
      <c r="D19" s="228">
        <v>-191.11999999999989</v>
      </c>
      <c r="E19" s="227">
        <v>-3.6280800334105265</v>
      </c>
      <c r="F19" s="228">
        <v>-906.92000000000007</v>
      </c>
      <c r="G19" s="227">
        <v>-15.15676181562938</v>
      </c>
    </row>
    <row r="20" spans="2:7">
      <c r="B20" s="230">
        <v>2013</v>
      </c>
      <c r="C20" s="226">
        <v>4400.04</v>
      </c>
      <c r="D20" s="228">
        <v>14.519999999999527</v>
      </c>
      <c r="E20" s="227">
        <v>0.33108958572756819</v>
      </c>
      <c r="F20" s="228">
        <v>-676.64000000000033</v>
      </c>
      <c r="G20" s="227">
        <v>-13.328395723189175</v>
      </c>
    </row>
    <row r="21" spans="2:7">
      <c r="B21" s="230">
        <v>2014</v>
      </c>
      <c r="C21" s="226">
        <v>4095.13</v>
      </c>
      <c r="D21" s="228">
        <v>-42</v>
      </c>
      <c r="E21" s="227">
        <v>-1.0151965251273225</v>
      </c>
      <c r="F21" s="228">
        <v>-304.90999999999985</v>
      </c>
      <c r="G21" s="227">
        <v>-6.9297097299115507</v>
      </c>
    </row>
    <row r="22" spans="2:7">
      <c r="B22" s="236">
        <v>2015</v>
      </c>
      <c r="C22" s="226">
        <v>3683.52</v>
      </c>
      <c r="D22" s="228">
        <v>-84.019999999999982</v>
      </c>
      <c r="E22" s="227">
        <v>-2.2301024010362198</v>
      </c>
      <c r="F22" s="228">
        <v>-411.61000000000013</v>
      </c>
      <c r="G22" s="227">
        <v>-10.051207165584486</v>
      </c>
    </row>
    <row r="23" spans="2:7">
      <c r="B23" s="235">
        <v>2016</v>
      </c>
      <c r="C23" s="226">
        <v>2792.3</v>
      </c>
      <c r="D23" s="228">
        <v>-36.099999999999909</v>
      </c>
      <c r="E23" s="227">
        <v>-1.2763399802008166</v>
      </c>
      <c r="F23" s="228">
        <v>-891.2199999999998</v>
      </c>
      <c r="G23" s="227">
        <v>-24.194791938146125</v>
      </c>
    </row>
    <row r="24" spans="2:7">
      <c r="B24" s="235">
        <v>2017</v>
      </c>
      <c r="C24" s="226">
        <v>2479.19</v>
      </c>
      <c r="D24" s="228">
        <v>-46.190000000000055</v>
      </c>
      <c r="E24" s="227">
        <v>-1.829031670481271</v>
      </c>
      <c r="F24" s="228">
        <v>-313.11000000000013</v>
      </c>
      <c r="G24" s="227">
        <v>-11.213336675858613</v>
      </c>
    </row>
    <row r="25" spans="2:7">
      <c r="B25" s="246">
        <v>2018</v>
      </c>
      <c r="C25" s="253"/>
      <c r="D25" s="233"/>
      <c r="E25" s="234"/>
      <c r="F25" s="233"/>
      <c r="G25" s="234"/>
    </row>
    <row r="26" spans="2:7">
      <c r="B26" s="237" t="s">
        <v>9</v>
      </c>
      <c r="C26" s="238">
        <v>2401</v>
      </c>
      <c r="D26" s="239">
        <v>-22.329999999999927</v>
      </c>
      <c r="E26" s="887">
        <v>-0.92145931424938965</v>
      </c>
      <c r="F26" s="239">
        <v>-194.32999999999993</v>
      </c>
      <c r="G26" s="887">
        <v>-7.4876797940916902</v>
      </c>
    </row>
    <row r="27" spans="2:7">
      <c r="B27" s="237" t="s">
        <v>10</v>
      </c>
      <c r="C27" s="238">
        <v>2347</v>
      </c>
      <c r="D27" s="239">
        <v>-54</v>
      </c>
      <c r="E27" s="887">
        <v>-2.2490628904623122</v>
      </c>
      <c r="F27" s="239">
        <v>-270.59999999999991</v>
      </c>
      <c r="G27" s="887">
        <v>-10.337713936430319</v>
      </c>
    </row>
    <row r="28" spans="2:7">
      <c r="B28" s="237" t="s">
        <v>65</v>
      </c>
      <c r="C28" s="238">
        <v>2293.25</v>
      </c>
      <c r="D28" s="239">
        <v>-53.75</v>
      </c>
      <c r="E28" s="887">
        <v>-2.2901576480613528</v>
      </c>
      <c r="F28" s="239">
        <v>-357.05000000000018</v>
      </c>
      <c r="G28" s="887">
        <v>-13.472059766818859</v>
      </c>
    </row>
    <row r="29" spans="2:7">
      <c r="B29" s="237" t="s">
        <v>66</v>
      </c>
      <c r="C29" s="240">
        <v>2263.38</v>
      </c>
      <c r="D29" s="241">
        <v>-29.869999999999891</v>
      </c>
      <c r="E29" s="242">
        <v>-1.3025182601111993</v>
      </c>
      <c r="F29" s="241">
        <v>-381.83999999999969</v>
      </c>
      <c r="G29" s="242">
        <v>-14.435094245469173</v>
      </c>
    </row>
    <row r="30" spans="2:7">
      <c r="B30" s="237" t="s">
        <v>67</v>
      </c>
      <c r="C30" s="240">
        <v>2264.9499999999998</v>
      </c>
      <c r="D30" s="241">
        <v>1.569999999999709</v>
      </c>
      <c r="E30" s="242">
        <v>6.9365285546368227E-2</v>
      </c>
      <c r="F30" s="241">
        <v>-398.68000000000029</v>
      </c>
      <c r="G30" s="242">
        <v>-14.967544291061458</v>
      </c>
    </row>
    <row r="31" spans="2:7">
      <c r="B31" s="237" t="s">
        <v>68</v>
      </c>
      <c r="C31" s="240">
        <v>2251.33</v>
      </c>
      <c r="D31" s="241">
        <v>-13.619999999999891</v>
      </c>
      <c r="E31" s="242">
        <v>-0.60133777787588372</v>
      </c>
      <c r="F31" s="241">
        <v>-402.71000000000004</v>
      </c>
      <c r="G31" s="242">
        <v>-15.173471387017528</v>
      </c>
    </row>
    <row r="32" spans="2:7">
      <c r="B32" s="237" t="s">
        <v>69</v>
      </c>
      <c r="C32" s="240">
        <v>2209.13</v>
      </c>
      <c r="D32" s="241">
        <v>-42.199999999999818</v>
      </c>
      <c r="E32" s="242">
        <v>-1.8744475487822712</v>
      </c>
      <c r="F32" s="241">
        <v>-448.90999999999985</v>
      </c>
      <c r="G32" s="242">
        <v>-16.888760139049822</v>
      </c>
    </row>
    <row r="33" spans="2:7">
      <c r="B33" s="237" t="s">
        <v>70</v>
      </c>
      <c r="C33" s="240">
        <v>2185.4</v>
      </c>
      <c r="D33" s="241">
        <v>-23.730000000000018</v>
      </c>
      <c r="E33" s="242">
        <v>-1.0741785227668714</v>
      </c>
      <c r="F33" s="241">
        <v>-429.19000000000005</v>
      </c>
      <c r="G33" s="242">
        <v>-16.415193204288244</v>
      </c>
    </row>
    <row r="34" spans="2:7">
      <c r="B34" s="237" t="s">
        <v>77</v>
      </c>
      <c r="C34" s="240">
        <v>2167.85</v>
      </c>
      <c r="D34" s="241">
        <v>-17.550000000000182</v>
      </c>
      <c r="E34" s="242">
        <v>-0.80305664866844495</v>
      </c>
      <c r="F34" s="241">
        <v>-357.5300000000002</v>
      </c>
      <c r="G34" s="242">
        <v>-14.157473330746271</v>
      </c>
    </row>
    <row r="35" spans="2:7">
      <c r="B35" s="173" t="s">
        <v>78</v>
      </c>
      <c r="C35" s="243">
        <v>2100.6799999999998</v>
      </c>
      <c r="D35" s="244">
        <v>-67.170000000000073</v>
      </c>
      <c r="E35" s="245">
        <v>-3.0984616094287105</v>
      </c>
      <c r="F35" s="244">
        <v>-378.51000000000022</v>
      </c>
      <c r="G35" s="245">
        <v>-15.267486558109709</v>
      </c>
    </row>
    <row r="36" spans="2:7">
      <c r="B36" s="237" t="s">
        <v>79</v>
      </c>
      <c r="C36" s="240">
        <v>2045.57</v>
      </c>
      <c r="D36" s="241">
        <v>-55.1099999999999</v>
      </c>
      <c r="E36" s="242">
        <v>-2.6234362206523514</v>
      </c>
      <c r="F36" s="241">
        <v>-378.85000000000014</v>
      </c>
      <c r="G36" s="242">
        <v>-15.626417864891408</v>
      </c>
    </row>
    <row r="37" spans="2:7">
      <c r="B37" s="237" t="s">
        <v>80</v>
      </c>
      <c r="C37" s="240">
        <v>1998.7</v>
      </c>
      <c r="D37" s="241">
        <v>-46.869999999999891</v>
      </c>
      <c r="E37" s="242">
        <v>-2.2912928914679043</v>
      </c>
      <c r="F37" s="241">
        <v>-424.62999999999988</v>
      </c>
      <c r="G37" s="242">
        <v>-17.522582562011763</v>
      </c>
    </row>
    <row r="38" spans="2:7">
      <c r="B38" s="246">
        <v>2019</v>
      </c>
      <c r="C38" s="247"/>
      <c r="D38" s="248"/>
      <c r="E38" s="249"/>
      <c r="F38" s="248"/>
      <c r="G38" s="249"/>
    </row>
    <row r="39" spans="2:7">
      <c r="B39" s="237" t="s">
        <v>9</v>
      </c>
      <c r="C39" s="238">
        <v>1647.77</v>
      </c>
      <c r="D39" s="239">
        <v>-350.93000000000006</v>
      </c>
      <c r="E39" s="887">
        <v>-17.557912643218103</v>
      </c>
      <c r="F39" s="239">
        <v>-753.23</v>
      </c>
      <c r="G39" s="887">
        <v>-31.37151187005415</v>
      </c>
    </row>
    <row r="40" spans="2:7">
      <c r="B40" s="237" t="s">
        <v>10</v>
      </c>
      <c r="C40" s="238">
        <v>1590.35</v>
      </c>
      <c r="D40" s="239">
        <v>-57.420000000000073</v>
      </c>
      <c r="E40" s="887">
        <v>-3.4847096378742179</v>
      </c>
      <c r="F40" s="239">
        <v>-756.65000000000009</v>
      </c>
      <c r="G40" s="887">
        <v>-32.239028547081389</v>
      </c>
    </row>
    <row r="41" spans="2:7">
      <c r="B41" s="237" t="s">
        <v>65</v>
      </c>
      <c r="C41" s="238">
        <v>1562.38</v>
      </c>
      <c r="D41" s="239">
        <v>-27.9699999999998</v>
      </c>
      <c r="E41" s="887">
        <v>-1.7587323545131426</v>
      </c>
      <c r="F41" s="239">
        <v>-730.86999999999989</v>
      </c>
      <c r="G41" s="887">
        <v>-31.870489479995641</v>
      </c>
    </row>
    <row r="42" spans="2:7">
      <c r="B42" s="237" t="s">
        <v>66</v>
      </c>
      <c r="C42" s="240">
        <v>1557.45</v>
      </c>
      <c r="D42" s="241">
        <v>-4.9300000000000637</v>
      </c>
      <c r="E42" s="242">
        <v>-0.31554423379715502</v>
      </c>
      <c r="F42" s="241">
        <v>-705.93000000000006</v>
      </c>
      <c r="G42" s="242">
        <v>-31.189194920870563</v>
      </c>
    </row>
    <row r="43" spans="2:7">
      <c r="B43" s="237" t="s">
        <v>67</v>
      </c>
      <c r="C43" s="240">
        <v>1536.72727272727</v>
      </c>
      <c r="D43" s="241">
        <v>-20.722727272730026</v>
      </c>
      <c r="E43" s="242">
        <v>-1.3305548988879252</v>
      </c>
      <c r="F43" s="241">
        <v>-728.2227272727298</v>
      </c>
      <c r="G43" s="242">
        <v>-32.151823540154524</v>
      </c>
    </row>
    <row r="44" spans="2:7">
      <c r="B44" s="237" t="s">
        <v>68</v>
      </c>
      <c r="C44" s="240">
        <v>1376.85</v>
      </c>
      <c r="D44" s="241">
        <v>-159.87727272727011</v>
      </c>
      <c r="E44" s="242">
        <v>-10.403750591575815</v>
      </c>
      <c r="F44" s="241">
        <v>-874.48</v>
      </c>
      <c r="G44" s="242">
        <v>-38.842817356851292</v>
      </c>
    </row>
    <row r="45" spans="2:7">
      <c r="B45" s="237" t="s">
        <v>69</v>
      </c>
      <c r="C45" s="240">
        <v>1360.17</v>
      </c>
      <c r="D45" s="241">
        <v>-16.679999999999836</v>
      </c>
      <c r="E45" s="242">
        <v>-1.2114609434578796</v>
      </c>
      <c r="F45" s="241">
        <v>-848.96</v>
      </c>
      <c r="G45" s="242">
        <v>-38.429608035742582</v>
      </c>
    </row>
    <row r="46" spans="2:7">
      <c r="B46" s="237" t="s">
        <v>70</v>
      </c>
      <c r="C46" s="240">
        <v>1350.85</v>
      </c>
      <c r="D46" s="241">
        <v>-9.3200000000001637</v>
      </c>
      <c r="E46" s="242">
        <v>-0.68520846658874746</v>
      </c>
      <c r="F46" s="241">
        <v>-834.55000000000018</v>
      </c>
      <c r="G46" s="242">
        <v>-38.187517159330106</v>
      </c>
    </row>
    <row r="47" spans="2:7">
      <c r="B47" s="237" t="s">
        <v>77</v>
      </c>
      <c r="C47" s="240">
        <v>1350.23</v>
      </c>
      <c r="D47" s="241">
        <v>-0.61999999999989086</v>
      </c>
      <c r="E47" s="242">
        <v>-4.589702779730942E-2</v>
      </c>
      <c r="F47" s="241">
        <v>-817.61999999999989</v>
      </c>
      <c r="G47" s="242">
        <v>-37.715709112715359</v>
      </c>
    </row>
    <row r="48" spans="2:7">
      <c r="B48" s="173" t="s">
        <v>78</v>
      </c>
      <c r="C48" s="243">
        <v>1329.61</v>
      </c>
      <c r="D48" s="244">
        <v>-20.620000000000118</v>
      </c>
      <c r="E48" s="245">
        <v>-1.5271472267687756</v>
      </c>
      <c r="F48" s="244">
        <v>-771.06999999999994</v>
      </c>
      <c r="G48" s="245">
        <v>-36.705733381571683</v>
      </c>
    </row>
    <row r="49" spans="2:9">
      <c r="B49" s="237" t="s">
        <v>79</v>
      </c>
      <c r="C49" s="240">
        <v>1306.4000000000001</v>
      </c>
      <c r="D49" s="241">
        <v>-23.209999999999809</v>
      </c>
      <c r="E49" s="242">
        <v>-1.7456246568542468</v>
      </c>
      <c r="F49" s="241">
        <v>-739.16999999999985</v>
      </c>
      <c r="G49" s="242">
        <v>-36.135160370947951</v>
      </c>
    </row>
    <row r="50" spans="2:9">
      <c r="B50" s="237" t="s">
        <v>80</v>
      </c>
      <c r="C50" s="240">
        <v>1283.5</v>
      </c>
      <c r="D50" s="241">
        <v>-22.900000000000091</v>
      </c>
      <c r="E50" s="242">
        <v>-1.7529087568891697</v>
      </c>
      <c r="F50" s="241">
        <v>-715.2</v>
      </c>
      <c r="G50" s="242">
        <v>-35.783259118426983</v>
      </c>
    </row>
    <row r="51" spans="2:9">
      <c r="B51" s="246">
        <v>2020</v>
      </c>
      <c r="C51" s="247"/>
      <c r="D51" s="248"/>
      <c r="E51" s="249"/>
      <c r="F51" s="248"/>
      <c r="G51" s="249"/>
    </row>
    <row r="52" spans="2:9">
      <c r="B52" s="237" t="s">
        <v>9</v>
      </c>
      <c r="C52" s="238">
        <v>1257.04</v>
      </c>
      <c r="D52" s="239">
        <v>-26.460000000000036</v>
      </c>
      <c r="E52" s="887">
        <v>-2.061550447993767</v>
      </c>
      <c r="F52" s="239">
        <v>-390.73</v>
      </c>
      <c r="G52" s="887">
        <v>-23.712654071866822</v>
      </c>
    </row>
    <row r="53" spans="2:9">
      <c r="B53" s="237" t="s">
        <v>10</v>
      </c>
      <c r="C53" s="238">
        <v>1249.5999999999999</v>
      </c>
      <c r="D53" s="239">
        <v>-7.4400000000000546</v>
      </c>
      <c r="E53" s="887">
        <v>-0.59186660726787466</v>
      </c>
      <c r="F53" s="239">
        <v>-340.75</v>
      </c>
      <c r="G53" s="887">
        <v>-21.426101172697827</v>
      </c>
    </row>
    <row r="54" spans="2:9">
      <c r="B54" s="237" t="s">
        <v>65</v>
      </c>
      <c r="C54" s="238">
        <v>1239.45454545455</v>
      </c>
      <c r="D54" s="239">
        <v>-10.145454545449866</v>
      </c>
      <c r="E54" s="887">
        <v>-0.81189617041052031</v>
      </c>
      <c r="F54" s="239">
        <v>-322.92545454545007</v>
      </c>
      <c r="G54" s="887">
        <v>-20.668816456012635</v>
      </c>
    </row>
    <row r="55" spans="2:9">
      <c r="B55" s="237" t="s">
        <v>66</v>
      </c>
      <c r="C55" s="240">
        <v>1225.5</v>
      </c>
      <c r="D55" s="241">
        <v>-13.954545454550043</v>
      </c>
      <c r="E55" s="242">
        <v>-1.1258618160484843</v>
      </c>
      <c r="F55" s="241">
        <v>-331.95000000000005</v>
      </c>
      <c r="G55" s="242">
        <v>-21.313685832611</v>
      </c>
    </row>
    <row r="56" spans="2:9">
      <c r="B56" s="237" t="s">
        <v>67</v>
      </c>
      <c r="C56" s="334">
        <v>1205</v>
      </c>
      <c r="D56" s="241">
        <v>-20.5</v>
      </c>
      <c r="E56" s="887">
        <v>-1.6727866177070609</v>
      </c>
      <c r="F56" s="239">
        <v>-331.72727272727002</v>
      </c>
      <c r="G56" s="887">
        <v>-21.586606720302754</v>
      </c>
    </row>
    <row r="57" spans="2:9">
      <c r="B57" s="237" t="s">
        <v>68</v>
      </c>
      <c r="C57" s="334">
        <v>1201.3636363636399</v>
      </c>
      <c r="D57" s="241">
        <v>-3.6363636363601017</v>
      </c>
      <c r="E57" s="887">
        <v>-0.30177291588050537</v>
      </c>
      <c r="F57" s="239">
        <v>-175.48636363636001</v>
      </c>
      <c r="G57" s="887">
        <v>-12.745496142380077</v>
      </c>
    </row>
    <row r="58" spans="2:9">
      <c r="B58" s="237" t="s">
        <v>69</v>
      </c>
      <c r="C58" s="240">
        <v>1202</v>
      </c>
      <c r="D58" s="241">
        <v>0.63636363636010174</v>
      </c>
      <c r="E58" s="242">
        <v>5.2970109723489145E-2</v>
      </c>
      <c r="F58" s="241">
        <v>-158.17000000000007</v>
      </c>
      <c r="G58" s="242">
        <v>-11.628693472139517</v>
      </c>
    </row>
    <row r="59" spans="2:9">
      <c r="B59" s="237" t="s">
        <v>70</v>
      </c>
      <c r="C59" s="240">
        <v>1191</v>
      </c>
      <c r="D59" s="241">
        <v>-11</v>
      </c>
      <c r="E59" s="242">
        <v>-0.91514143094842382</v>
      </c>
      <c r="F59" s="241">
        <v>-159.84999999999991</v>
      </c>
      <c r="G59" s="242">
        <v>-11.83329015064588</v>
      </c>
    </row>
    <row r="60" spans="2:9">
      <c r="B60" s="237" t="s">
        <v>77</v>
      </c>
      <c r="C60" s="240">
        <v>1178</v>
      </c>
      <c r="D60" s="241">
        <v>-13</v>
      </c>
      <c r="E60" s="242">
        <v>-1.091519731318229</v>
      </c>
      <c r="F60" s="241">
        <v>-172.23000000000002</v>
      </c>
      <c r="G60" s="242">
        <v>-12.755604600697652</v>
      </c>
      <c r="I60" s="924"/>
    </row>
    <row r="61" spans="2:9">
      <c r="B61" s="173" t="s">
        <v>78</v>
      </c>
      <c r="C61" s="243">
        <v>1149</v>
      </c>
      <c r="D61" s="244">
        <v>-29</v>
      </c>
      <c r="E61" s="245">
        <v>-2.41</v>
      </c>
      <c r="F61" s="244">
        <v>-180</v>
      </c>
      <c r="G61" s="245">
        <v>-13.54</v>
      </c>
    </row>
    <row r="62" spans="2:9">
      <c r="B62" s="237" t="s">
        <v>79</v>
      </c>
      <c r="C62" s="240"/>
      <c r="D62" s="241"/>
      <c r="E62" s="242"/>
      <c r="F62" s="241"/>
      <c r="G62" s="242"/>
    </row>
    <row r="63" spans="2:9">
      <c r="B63" s="237" t="s">
        <v>80</v>
      </c>
      <c r="C63" s="240"/>
      <c r="D63" s="239"/>
      <c r="E63" s="887"/>
      <c r="F63" s="239"/>
      <c r="G63" s="887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H40"/>
  <sheetViews>
    <sheetView showGridLines="0" zoomScaleNormal="100" workbookViewId="0">
      <pane ySplit="4" topLeftCell="A5" activePane="bottomLeft" state="frozen"/>
      <selection activeCell="L32" sqref="L32"/>
      <selection pane="bottomLeft" activeCell="H27" sqref="H27"/>
    </sheetView>
  </sheetViews>
  <sheetFormatPr baseColWidth="10" defaultColWidth="11.5703125" defaultRowHeight="15"/>
  <cols>
    <col min="1" max="1" width="3.28515625" style="327" customWidth="1"/>
    <col min="2" max="2" width="27.5703125" style="34" customWidth="1"/>
    <col min="3" max="3" width="12.140625" style="34" customWidth="1"/>
    <col min="4" max="4" width="11.140625" style="34" customWidth="1"/>
    <col min="5" max="5" width="10.5703125" style="34" customWidth="1"/>
    <col min="6" max="6" width="10.42578125" style="34" customWidth="1"/>
    <col min="7" max="7" width="10" style="34" customWidth="1"/>
    <col min="8" max="16384" width="11.5703125" style="34"/>
  </cols>
  <sheetData>
    <row r="1" spans="1:8" ht="24" customHeight="1">
      <c r="B1" s="1080" t="s">
        <v>224</v>
      </c>
      <c r="C1" s="1080"/>
      <c r="D1" s="1080"/>
      <c r="E1" s="1080"/>
      <c r="F1" s="1080"/>
      <c r="G1" s="1080"/>
    </row>
    <row r="2" spans="1:8" ht="19.5">
      <c r="A2" s="266"/>
      <c r="B2" s="336"/>
      <c r="D2" s="337"/>
    </row>
    <row r="3" spans="1:8" ht="27.6" customHeight="1">
      <c r="A3" s="266"/>
      <c r="B3" s="1127" t="s">
        <v>71</v>
      </c>
      <c r="C3" s="1129" t="s">
        <v>639</v>
      </c>
      <c r="D3" s="338" t="s">
        <v>234</v>
      </c>
      <c r="E3" s="339"/>
      <c r="F3" s="339" t="s">
        <v>235</v>
      </c>
      <c r="G3" s="339"/>
      <c r="H3" s="335"/>
    </row>
    <row r="4" spans="1:8" ht="20.85" customHeight="1">
      <c r="A4" s="266"/>
      <c r="B4" s="1128"/>
      <c r="C4" s="1130"/>
      <c r="D4" s="340" t="s">
        <v>11</v>
      </c>
      <c r="E4" s="341" t="s">
        <v>192</v>
      </c>
      <c r="F4" s="342" t="s">
        <v>11</v>
      </c>
      <c r="G4" s="341" t="s">
        <v>192</v>
      </c>
    </row>
    <row r="5" spans="1:8" ht="27.6" customHeight="1">
      <c r="A5" s="270"/>
      <c r="B5" s="343" t="s">
        <v>15</v>
      </c>
      <c r="C5" s="352">
        <v>15661201</v>
      </c>
      <c r="D5" s="353">
        <v>113668.77272729203</v>
      </c>
      <c r="E5" s="354">
        <v>7.3110491791037457E-3</v>
      </c>
      <c r="F5" s="353">
        <v>-429445</v>
      </c>
      <c r="G5" s="354">
        <v>-2.6689108690850616E-2</v>
      </c>
      <c r="H5" s="335"/>
    </row>
    <row r="6" spans="1:8" ht="22.5" customHeight="1">
      <c r="A6" s="270"/>
      <c r="B6" s="344" t="s">
        <v>200</v>
      </c>
      <c r="C6" s="355">
        <v>14553803</v>
      </c>
      <c r="D6" s="356">
        <v>107580.18181820028</v>
      </c>
      <c r="E6" s="357">
        <v>7.4469418873146509E-3</v>
      </c>
      <c r="F6" s="356">
        <v>-399927</v>
      </c>
      <c r="G6" s="357">
        <v>-2.6744297242226489E-2</v>
      </c>
      <c r="H6" s="335"/>
    </row>
    <row r="7" spans="1:8" ht="22.5" customHeight="1">
      <c r="A7" s="270"/>
      <c r="B7" s="344" t="s">
        <v>201</v>
      </c>
      <c r="C7" s="355">
        <v>729754</v>
      </c>
      <c r="D7" s="356">
        <v>2839.9545454550534</v>
      </c>
      <c r="E7" s="357">
        <v>3.906864316645775E-3</v>
      </c>
      <c r="F7" s="356">
        <v>-10422</v>
      </c>
      <c r="G7" s="357">
        <v>-1.4080434923585794E-2</v>
      </c>
      <c r="H7" s="335"/>
    </row>
    <row r="8" spans="1:8" ht="22.5" customHeight="1">
      <c r="A8" s="270"/>
      <c r="B8" s="345" t="s">
        <v>228</v>
      </c>
      <c r="C8" s="355">
        <v>377644</v>
      </c>
      <c r="D8" s="356">
        <v>3248.6363636369933</v>
      </c>
      <c r="E8" s="357">
        <v>8.6770208158675199E-3</v>
      </c>
      <c r="F8" s="356">
        <v>-19097</v>
      </c>
      <c r="G8" s="358">
        <v>-4.8134677283164562E-2</v>
      </c>
      <c r="H8" s="346"/>
    </row>
    <row r="9" spans="1:8" ht="27.6" customHeight="1">
      <c r="A9" s="270"/>
      <c r="B9" s="343" t="s">
        <v>177</v>
      </c>
      <c r="C9" s="352">
        <v>3265369</v>
      </c>
      <c r="D9" s="359">
        <v>1816.4090909049846</v>
      </c>
      <c r="E9" s="360">
        <v>5.5657417501553397E-4</v>
      </c>
      <c r="F9" s="359">
        <v>-6607</v>
      </c>
      <c r="G9" s="354">
        <v>-2.0192690899932808E-3</v>
      </c>
    </row>
    <row r="10" spans="1:8" ht="20.85" customHeight="1">
      <c r="A10" s="270"/>
      <c r="B10" s="344" t="s">
        <v>191</v>
      </c>
      <c r="C10" s="355">
        <v>3081583</v>
      </c>
      <c r="D10" s="356">
        <v>2192.3636363600381</v>
      </c>
      <c r="E10" s="357">
        <v>7.1194723088097156E-4</v>
      </c>
      <c r="F10" s="356">
        <v>-4186</v>
      </c>
      <c r="G10" s="357">
        <v>-1.3565500204325565E-3</v>
      </c>
    </row>
    <row r="11" spans="1:8" ht="20.85" customHeight="1">
      <c r="A11" s="270"/>
      <c r="B11" s="347" t="s">
        <v>180</v>
      </c>
      <c r="C11" s="361">
        <v>183786</v>
      </c>
      <c r="D11" s="356">
        <v>-375.95454545499524</v>
      </c>
      <c r="E11" s="357">
        <v>-2.0414343797714452E-3</v>
      </c>
      <c r="F11" s="356">
        <v>-2421</v>
      </c>
      <c r="G11" s="357">
        <v>-1.3001659443522495E-2</v>
      </c>
    </row>
    <row r="12" spans="1:8" ht="27.6" customHeight="1">
      <c r="A12" s="270"/>
      <c r="B12" s="348" t="s">
        <v>16</v>
      </c>
      <c r="C12" s="362">
        <v>62645</v>
      </c>
      <c r="D12" s="363">
        <v>-1481.4545454544968</v>
      </c>
      <c r="E12" s="364">
        <v>-2.3102080973530281E-2</v>
      </c>
      <c r="F12" s="363">
        <v>-3395</v>
      </c>
      <c r="G12" s="364">
        <v>-5.1408237431859516E-2</v>
      </c>
    </row>
    <row r="13" spans="1:8" ht="20.85" customHeight="1">
      <c r="A13" s="270"/>
      <c r="B13" s="344" t="s">
        <v>182</v>
      </c>
      <c r="C13" s="355">
        <v>48753</v>
      </c>
      <c r="D13" s="356">
        <v>-1521.5909090908972</v>
      </c>
      <c r="E13" s="357">
        <v>-3.0265604982093519E-2</v>
      </c>
      <c r="F13" s="356">
        <v>-3036</v>
      </c>
      <c r="G13" s="357">
        <v>-5.862248740079945E-2</v>
      </c>
      <c r="H13" s="335"/>
    </row>
    <row r="14" spans="1:8" ht="20.85" customHeight="1">
      <c r="A14" s="270"/>
      <c r="B14" s="347" t="s">
        <v>181</v>
      </c>
      <c r="C14" s="361">
        <v>13892</v>
      </c>
      <c r="D14" s="365">
        <v>40.136363636400347</v>
      </c>
      <c r="E14" s="366">
        <v>2.8975425033086477E-3</v>
      </c>
      <c r="F14" s="365">
        <v>-359</v>
      </c>
      <c r="G14" s="366">
        <v>-2.5191214651603344E-2</v>
      </c>
    </row>
    <row r="15" spans="1:8" ht="27.6" customHeight="1">
      <c r="A15" s="270"/>
      <c r="B15" s="349" t="s">
        <v>73</v>
      </c>
      <c r="C15" s="367">
        <v>1149</v>
      </c>
      <c r="D15" s="368">
        <v>-29</v>
      </c>
      <c r="E15" s="369">
        <v>-2.4617996604414216E-2</v>
      </c>
      <c r="F15" s="368">
        <v>-180</v>
      </c>
      <c r="G15" s="369">
        <v>-0.13544018058690743</v>
      </c>
    </row>
    <row r="16" spans="1:8" ht="24" hidden="1" customHeight="1">
      <c r="A16" s="270"/>
      <c r="B16" s="343"/>
      <c r="C16" s="352"/>
      <c r="D16" s="363"/>
      <c r="E16" s="370"/>
      <c r="F16" s="371"/>
      <c r="G16" s="364"/>
    </row>
    <row r="17" spans="1:8" ht="18" hidden="1" customHeight="1">
      <c r="A17" s="270"/>
      <c r="B17" s="344"/>
      <c r="C17" s="355"/>
      <c r="D17" s="356"/>
      <c r="E17" s="357"/>
      <c r="F17" s="372"/>
      <c r="G17" s="357"/>
    </row>
    <row r="18" spans="1:8" ht="17.850000000000001" hidden="1" customHeight="1">
      <c r="A18" s="270"/>
      <c r="B18" s="350"/>
      <c r="C18" s="373"/>
      <c r="D18" s="365"/>
      <c r="E18" s="374"/>
      <c r="F18" s="375"/>
      <c r="G18" s="366"/>
    </row>
    <row r="19" spans="1:8" ht="27.6" customHeight="1">
      <c r="A19" s="270"/>
      <c r="B19" s="351" t="s">
        <v>12</v>
      </c>
      <c r="C19" s="376">
        <v>18990364</v>
      </c>
      <c r="D19" s="376">
        <v>113974</v>
      </c>
      <c r="E19" s="377">
        <v>6.0379662656877553E-3</v>
      </c>
      <c r="F19" s="376">
        <v>-439628</v>
      </c>
      <c r="G19" s="377">
        <v>-2.2626207083678018E-2</v>
      </c>
    </row>
    <row r="20" spans="1:8" ht="21.6" customHeight="1">
      <c r="A20" s="270"/>
      <c r="B20" s="34" t="s">
        <v>202</v>
      </c>
      <c r="C20" s="335"/>
      <c r="F20" s="335"/>
      <c r="G20" s="335"/>
      <c r="H20" s="335"/>
    </row>
    <row r="21" spans="1:8">
      <c r="A21" s="270"/>
    </row>
    <row r="22" spans="1:8">
      <c r="A22" s="270"/>
    </row>
    <row r="23" spans="1:8">
      <c r="A23" s="270"/>
    </row>
    <row r="24" spans="1:8">
      <c r="A24" s="270"/>
    </row>
    <row r="25" spans="1:8" ht="15" customHeight="1">
      <c r="A25" s="995"/>
      <c r="B25" s="996"/>
      <c r="C25" s="996"/>
      <c r="D25" s="996"/>
      <c r="E25" s="996"/>
      <c r="F25" s="996"/>
    </row>
    <row r="26" spans="1:8" ht="15" customHeight="1">
      <c r="A26" s="997"/>
      <c r="B26" s="996"/>
      <c r="C26" s="996"/>
      <c r="D26" s="996"/>
      <c r="E26" s="996"/>
      <c r="F26" s="996"/>
    </row>
    <row r="27" spans="1:8" ht="15" customHeight="1">
      <c r="A27" s="998"/>
      <c r="B27" s="996"/>
      <c r="C27" s="996"/>
      <c r="D27" s="999">
        <f>E19</f>
        <v>6.0379662656877553E-3</v>
      </c>
      <c r="E27" s="999">
        <f>G19</f>
        <v>-2.2626207083678018E-2</v>
      </c>
      <c r="F27" s="996"/>
    </row>
    <row r="28" spans="1:8" ht="15" customHeight="1">
      <c r="A28" s="1000"/>
      <c r="B28" s="996"/>
      <c r="C28" s="996"/>
      <c r="D28" s="996"/>
      <c r="E28" s="996"/>
      <c r="F28" s="996"/>
    </row>
    <row r="29" spans="1:8" ht="15" customHeight="1">
      <c r="A29" s="1000"/>
      <c r="B29" s="996"/>
      <c r="C29" s="996"/>
      <c r="D29" s="996"/>
      <c r="E29" s="996"/>
      <c r="F29" s="996"/>
    </row>
    <row r="30" spans="1:8" ht="15" customHeight="1">
      <c r="A30" s="1000"/>
      <c r="B30" s="996"/>
      <c r="C30" s="996"/>
      <c r="D30" s="996"/>
      <c r="E30" s="996"/>
      <c r="F30" s="996"/>
    </row>
    <row r="31" spans="1:8" ht="15" customHeight="1">
      <c r="A31" s="1000"/>
      <c r="B31" s="996"/>
      <c r="C31" s="996"/>
      <c r="D31" s="996"/>
      <c r="E31" s="996"/>
      <c r="F31" s="996"/>
    </row>
    <row r="32" spans="1:8" ht="12.75">
      <c r="A32" s="1000"/>
    </row>
    <row r="33" spans="1:1" ht="12.75">
      <c r="A33" s="1000"/>
    </row>
    <row r="34" spans="1:1" ht="12.75">
      <c r="A34" s="1000"/>
    </row>
    <row r="35" spans="1:1" ht="12.75">
      <c r="A35" s="1000"/>
    </row>
    <row r="36" spans="1:1" ht="12.75">
      <c r="A36" s="1000"/>
    </row>
    <row r="37" spans="1:1" ht="12.75">
      <c r="A37" s="1000"/>
    </row>
    <row r="38" spans="1:1" ht="12.75">
      <c r="A38" s="1000"/>
    </row>
    <row r="39" spans="1:1" ht="12.75">
      <c r="A39" s="1000"/>
    </row>
    <row r="40" spans="1:1" ht="12.75">
      <c r="A40" s="1000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R306"/>
  <sheetViews>
    <sheetView showGridLines="0" showRowColHeaders="0" topLeftCell="A4" zoomScaleNormal="100" workbookViewId="0">
      <selection activeCell="N30" sqref="N30"/>
    </sheetView>
  </sheetViews>
  <sheetFormatPr baseColWidth="10" defaultColWidth="11.42578125" defaultRowHeight="12.75"/>
  <cols>
    <col min="1" max="1" width="3.42578125" style="34" customWidth="1"/>
    <col min="2" max="3" width="11.42578125" style="34" customWidth="1"/>
    <col min="4" max="4" width="15.85546875" style="34" customWidth="1"/>
    <col min="5" max="6" width="11.42578125" style="34"/>
    <col min="7" max="7" width="11.42578125" style="34" customWidth="1"/>
    <col min="8" max="8" width="29" style="34" customWidth="1"/>
    <col min="9" max="10" width="11.42578125" style="34"/>
    <col min="11" max="11" width="6" style="34" customWidth="1"/>
    <col min="12" max="12" width="20.140625" style="34" customWidth="1"/>
    <col min="13" max="13" width="18.42578125" style="34" customWidth="1"/>
    <col min="14" max="16384" width="11.42578125" style="34"/>
  </cols>
  <sheetData>
    <row r="1" spans="2:13" hidden="1"/>
    <row r="2" spans="2:13" s="123" customFormat="1" hidden="1">
      <c r="L2" s="394"/>
    </row>
    <row r="3" spans="2:13" s="123" customFormat="1" hidden="1">
      <c r="L3" s="394"/>
    </row>
    <row r="4" spans="2:13" ht="21.75" customHeight="1">
      <c r="B4" s="1131" t="s">
        <v>541</v>
      </c>
      <c r="C4" s="1131"/>
      <c r="D4" s="1131"/>
      <c r="E4" s="1131"/>
      <c r="F4" s="1131"/>
      <c r="G4" s="1131"/>
      <c r="H4" s="1131"/>
      <c r="K4" s="685"/>
      <c r="L4" s="686"/>
      <c r="M4" s="615"/>
    </row>
    <row r="5" spans="2:13" ht="10.5" customHeight="1">
      <c r="B5" s="123"/>
      <c r="C5" s="123"/>
      <c r="D5" s="123"/>
      <c r="E5" s="123"/>
      <c r="F5" s="123"/>
      <c r="G5" s="123"/>
      <c r="H5" s="123"/>
      <c r="K5" s="687"/>
      <c r="L5" s="687"/>
      <c r="M5" s="678"/>
    </row>
    <row r="6" spans="2:13" s="123" customFormat="1" ht="30.75" customHeight="1">
      <c r="B6" s="613" t="s">
        <v>640</v>
      </c>
      <c r="K6" s="683" t="s">
        <v>543</v>
      </c>
      <c r="L6" s="684">
        <v>19286185.189999994</v>
      </c>
      <c r="M6" s="346"/>
    </row>
    <row r="7" spans="2:13" ht="37.35" customHeight="1">
      <c r="K7" s="697" t="s">
        <v>600</v>
      </c>
      <c r="L7" s="697" t="s">
        <v>601</v>
      </c>
      <c r="M7" s="697" t="s">
        <v>544</v>
      </c>
    </row>
    <row r="8" spans="2:13" ht="7.5" customHeight="1">
      <c r="K8" s="691"/>
      <c r="L8" s="692"/>
      <c r="M8" s="692"/>
    </row>
    <row r="9" spans="2:13" ht="15.75" customHeight="1">
      <c r="K9" s="750" t="s">
        <v>545</v>
      </c>
      <c r="L9" s="751">
        <v>18918473.209999997</v>
      </c>
      <c r="M9" s="752">
        <v>-2.33955035451614E-2</v>
      </c>
    </row>
    <row r="10" spans="2:13" ht="15.75" customHeight="1">
      <c r="B10" s="614" t="s">
        <v>542</v>
      </c>
      <c r="J10" s="115"/>
      <c r="K10" s="750" t="s">
        <v>546</v>
      </c>
      <c r="L10" s="751">
        <v>17908945.329999998</v>
      </c>
      <c r="M10" s="752">
        <v>-5.3362016521839584E-2</v>
      </c>
    </row>
    <row r="11" spans="2:13" ht="15.75" customHeight="1">
      <c r="J11" s="115"/>
      <c r="K11" s="750" t="s">
        <v>547</v>
      </c>
      <c r="L11" s="751">
        <v>17666149.050000001</v>
      </c>
      <c r="M11" s="752">
        <v>-1.355726289438608E-2</v>
      </c>
    </row>
    <row r="12" spans="2:13" ht="15.75" customHeight="1">
      <c r="K12" s="750" t="s">
        <v>548</v>
      </c>
      <c r="L12" s="751">
        <v>17360312.549999997</v>
      </c>
      <c r="M12" s="752">
        <v>-1.7312007225479875E-2</v>
      </c>
    </row>
    <row r="13" spans="2:13" ht="15.75" customHeight="1">
      <c r="K13" s="750" t="s">
        <v>549</v>
      </c>
      <c r="L13" s="751">
        <v>16736726.630000001</v>
      </c>
      <c r="M13" s="752">
        <v>-3.5920201217805592E-2</v>
      </c>
    </row>
    <row r="14" spans="2:13" ht="15.75" customHeight="1">
      <c r="K14" s="750" t="s">
        <v>550</v>
      </c>
      <c r="L14" s="751">
        <v>16360372.51</v>
      </c>
      <c r="M14" s="752">
        <v>-2.2486722064600118E-2</v>
      </c>
    </row>
    <row r="15" spans="2:13" ht="15.75" customHeight="1">
      <c r="K15" s="750" t="s">
        <v>551</v>
      </c>
      <c r="L15" s="751">
        <v>16690519.73</v>
      </c>
      <c r="M15" s="752">
        <v>2.0179688439135646E-2</v>
      </c>
    </row>
    <row r="16" spans="2:13" ht="15.75" customHeight="1">
      <c r="H16" s="615"/>
      <c r="K16" s="750" t="s">
        <v>552</v>
      </c>
      <c r="L16" s="751">
        <v>17221466.510000002</v>
      </c>
      <c r="M16" s="752">
        <v>3.1811279012819549E-2</v>
      </c>
    </row>
    <row r="17" spans="2:17" ht="15.75" customHeight="1">
      <c r="H17" s="615"/>
      <c r="K17" s="750" t="s">
        <v>553</v>
      </c>
      <c r="L17" s="751">
        <v>17813355.899999999</v>
      </c>
      <c r="M17" s="752">
        <v>3.4369279158444677E-2</v>
      </c>
    </row>
    <row r="18" spans="2:17" ht="15.75" customHeight="1">
      <c r="H18" s="615"/>
      <c r="K18" s="750" t="s">
        <v>554</v>
      </c>
      <c r="L18" s="751">
        <v>18430529.039999999</v>
      </c>
      <c r="M18" s="752">
        <v>3.4646651841722997E-2</v>
      </c>
    </row>
    <row r="19" spans="2:17" ht="15.75" customHeight="1">
      <c r="H19" s="615"/>
      <c r="K19" s="750" t="s">
        <v>555</v>
      </c>
      <c r="L19" s="751">
        <v>18993072.800000001</v>
      </c>
      <c r="M19" s="752">
        <v>3.0499999999999999E-2</v>
      </c>
    </row>
    <row r="20" spans="2:17" ht="15.75" customHeight="1">
      <c r="H20" s="615"/>
      <c r="K20" s="750" t="s">
        <v>556</v>
      </c>
      <c r="L20" s="751">
        <v>19429992.649999999</v>
      </c>
      <c r="M20" s="752">
        <v>2.3E-2</v>
      </c>
    </row>
    <row r="21" spans="2:17" ht="15.75" customHeight="1">
      <c r="H21" s="615"/>
      <c r="K21" s="753" t="s">
        <v>557</v>
      </c>
      <c r="L21" s="754">
        <v>18990364</v>
      </c>
      <c r="M21" s="1028" t="s">
        <v>676</v>
      </c>
    </row>
    <row r="22" spans="2:17">
      <c r="H22" s="615"/>
      <c r="P22" s="685"/>
      <c r="Q22" s="685"/>
    </row>
    <row r="23" spans="2:17">
      <c r="H23" s="615"/>
      <c r="P23" s="685"/>
      <c r="Q23" s="685"/>
    </row>
    <row r="24" spans="2:17" s="616" customFormat="1" ht="15.75">
      <c r="I24" s="34"/>
      <c r="J24" s="34"/>
      <c r="N24" s="34"/>
      <c r="P24" s="779"/>
      <c r="Q24" s="780"/>
    </row>
    <row r="25" spans="2:17" s="616" customFormat="1" ht="15.75">
      <c r="I25" s="34"/>
      <c r="J25" s="34"/>
      <c r="N25" s="34"/>
      <c r="P25" s="779"/>
      <c r="Q25" s="778"/>
    </row>
    <row r="26" spans="2:17" ht="15.75">
      <c r="K26" s="615"/>
      <c r="L26" s="617"/>
      <c r="P26" s="685"/>
      <c r="Q26" s="781"/>
    </row>
    <row r="27" spans="2:17">
      <c r="K27" s="688"/>
      <c r="L27" s="689"/>
      <c r="P27" s="685"/>
      <c r="Q27" s="685"/>
    </row>
    <row r="28" spans="2:17">
      <c r="K28" s="615"/>
      <c r="L28" s="615"/>
      <c r="P28" s="685"/>
      <c r="Q28" s="685"/>
    </row>
    <row r="29" spans="2:17">
      <c r="K29" s="615"/>
      <c r="L29" s="615"/>
      <c r="P29" s="685"/>
      <c r="Q29" s="782"/>
    </row>
    <row r="30" spans="2:17">
      <c r="K30" s="682"/>
      <c r="L30" s="690"/>
      <c r="P30" s="685"/>
      <c r="Q30" s="782"/>
    </row>
    <row r="31" spans="2:17">
      <c r="K31" s="682"/>
      <c r="L31" s="690"/>
      <c r="Q31" s="115"/>
    </row>
    <row r="32" spans="2:17" ht="26.25" customHeight="1">
      <c r="B32" s="613" t="s">
        <v>641</v>
      </c>
      <c r="K32" s="612"/>
      <c r="L32" s="115"/>
      <c r="Q32" s="115"/>
    </row>
    <row r="33" spans="2:18" ht="31.5">
      <c r="K33" s="697" t="s">
        <v>600</v>
      </c>
      <c r="L33" s="697" t="s">
        <v>602</v>
      </c>
      <c r="Q33" s="115"/>
    </row>
    <row r="34" spans="2:18" ht="6" customHeight="1">
      <c r="K34" s="612"/>
      <c r="L34" s="115"/>
      <c r="Q34" s="115"/>
    </row>
    <row r="35" spans="2:18" ht="15.75" customHeight="1">
      <c r="K35" s="750" t="s">
        <v>545</v>
      </c>
      <c r="L35" s="751">
        <v>-101886.25999999791</v>
      </c>
      <c r="Q35" s="115"/>
    </row>
    <row r="36" spans="2:18" ht="15.75" customHeight="1">
      <c r="K36" s="750" t="s">
        <v>546</v>
      </c>
      <c r="L36" s="751">
        <v>-26149.219999998808</v>
      </c>
      <c r="Q36" s="115"/>
    </row>
    <row r="37" spans="2:18" ht="15.75" customHeight="1">
      <c r="B37" s="613"/>
      <c r="K37" s="750" t="s">
        <v>547</v>
      </c>
      <c r="L37" s="751">
        <v>-5330.5799999982119</v>
      </c>
      <c r="Q37" s="115"/>
    </row>
    <row r="38" spans="2:18" ht="15.75" customHeight="1">
      <c r="K38" s="750" t="s">
        <v>548</v>
      </c>
      <c r="L38" s="751">
        <v>-75249.079999998212</v>
      </c>
      <c r="Q38" s="115"/>
      <c r="R38" s="34">
        <v>1</v>
      </c>
    </row>
    <row r="39" spans="2:18" ht="15.75" customHeight="1">
      <c r="K39" s="750" t="s">
        <v>549</v>
      </c>
      <c r="L39" s="751">
        <v>-73076.51999999769</v>
      </c>
      <c r="Q39" s="115"/>
    </row>
    <row r="40" spans="2:18" ht="15.75" customHeight="1">
      <c r="K40" s="750" t="s">
        <v>550</v>
      </c>
      <c r="L40" s="751">
        <v>54927.140000000596</v>
      </c>
      <c r="Q40" s="115"/>
    </row>
    <row r="41" spans="2:18" ht="15.75" customHeight="1">
      <c r="K41" s="750" t="s">
        <v>551</v>
      </c>
      <c r="L41" s="751">
        <v>28816.780000001192</v>
      </c>
      <c r="Q41" s="115"/>
    </row>
    <row r="42" spans="2:18" ht="15.75" customHeight="1">
      <c r="K42" s="750" t="s">
        <v>552</v>
      </c>
      <c r="L42" s="751">
        <v>31651.610000003129</v>
      </c>
      <c r="Q42" s="115"/>
    </row>
    <row r="43" spans="2:18" ht="15.75" customHeight="1">
      <c r="K43" s="750" t="s">
        <v>553</v>
      </c>
      <c r="L43" s="751">
        <v>101335.1799999997</v>
      </c>
      <c r="Q43" s="115"/>
    </row>
    <row r="44" spans="2:18" ht="15.75" customHeight="1">
      <c r="K44" s="750" t="s">
        <v>554</v>
      </c>
      <c r="L44" s="751">
        <v>94367.570000000298</v>
      </c>
      <c r="Q44" s="115"/>
    </row>
    <row r="45" spans="2:18" ht="15.75" customHeight="1">
      <c r="K45" s="750" t="s">
        <v>555</v>
      </c>
      <c r="L45" s="751">
        <v>130360</v>
      </c>
      <c r="Q45" s="115"/>
    </row>
    <row r="46" spans="2:18" ht="15.75" customHeight="1">
      <c r="K46" s="750" t="s">
        <v>556</v>
      </c>
      <c r="L46" s="751">
        <v>106541.1799999997</v>
      </c>
      <c r="Q46" s="115"/>
    </row>
    <row r="47" spans="2:18" ht="15.75" customHeight="1">
      <c r="K47" s="753" t="s">
        <v>557</v>
      </c>
      <c r="L47" s="754">
        <v>113974</v>
      </c>
      <c r="M47" s="115"/>
      <c r="Q47" s="115"/>
    </row>
    <row r="48" spans="2:18" ht="15.75" customHeight="1">
      <c r="L48" s="115"/>
      <c r="Q48" s="115"/>
    </row>
    <row r="58" spans="13:13" ht="24.95" customHeight="1"/>
    <row r="62" spans="13:13" ht="44.25" customHeight="1">
      <c r="M62" s="618"/>
    </row>
    <row r="69" spans="2:12" ht="4.5" customHeight="1"/>
    <row r="70" spans="2:12" ht="23.25">
      <c r="L70" s="619"/>
    </row>
    <row r="71" spans="2:12">
      <c r="F71" s="34" t="s">
        <v>558</v>
      </c>
    </row>
    <row r="72" spans="2:12">
      <c r="B72" s="115"/>
    </row>
    <row r="73" spans="2:12">
      <c r="B73" s="115"/>
    </row>
    <row r="74" spans="2:12">
      <c r="B74" s="115"/>
    </row>
    <row r="75" spans="2:12">
      <c r="B75" s="115"/>
    </row>
    <row r="76" spans="2:12">
      <c r="B76" s="115"/>
    </row>
    <row r="77" spans="2:12">
      <c r="B77" s="115"/>
    </row>
    <row r="78" spans="2:12">
      <c r="B78" s="115"/>
    </row>
    <row r="79" spans="2:12">
      <c r="B79" s="115"/>
    </row>
    <row r="80" spans="2:12">
      <c r="B80" s="115"/>
      <c r="C80" s="115"/>
    </row>
    <row r="81" spans="2:3">
      <c r="B81" s="620"/>
      <c r="C81" s="620"/>
    </row>
    <row r="96" spans="2:3" hidden="1"/>
    <row r="97" hidden="1"/>
    <row r="98" hidden="1"/>
    <row r="99" hidden="1"/>
    <row r="100" hidden="1"/>
    <row r="101" hidden="1"/>
    <row r="186" spans="13:13">
      <c r="M186" s="34">
        <f>B165</f>
        <v>0</v>
      </c>
    </row>
    <row r="187" spans="13:13">
      <c r="M187" s="34">
        <f>D165</f>
        <v>0</v>
      </c>
    </row>
    <row r="198" spans="2:13">
      <c r="B198" s="621"/>
      <c r="M198" s="115"/>
    </row>
    <row r="199" spans="2:13">
      <c r="B199" s="621"/>
      <c r="M199" s="115"/>
    </row>
    <row r="200" spans="2:13">
      <c r="B200" s="621"/>
      <c r="M200" s="115"/>
    </row>
    <row r="201" spans="2:13">
      <c r="B201" s="621"/>
      <c r="M201" s="115"/>
    </row>
    <row r="202" spans="2:13">
      <c r="B202" s="621"/>
      <c r="M202" s="115"/>
    </row>
    <row r="203" spans="2:13">
      <c r="B203" s="621"/>
      <c r="M203" s="115"/>
    </row>
    <row r="204" spans="2:13">
      <c r="B204" s="621"/>
      <c r="M204" s="115"/>
    </row>
    <row r="205" spans="2:13">
      <c r="B205" s="621"/>
      <c r="M205" s="115"/>
    </row>
    <row r="206" spans="2:13">
      <c r="M206" s="115"/>
    </row>
    <row r="207" spans="2:13">
      <c r="M207" s="115"/>
    </row>
    <row r="208" spans="2:13">
      <c r="M208" s="115"/>
    </row>
    <row r="296" spans="2:13">
      <c r="B296" s="115"/>
      <c r="M296" s="622"/>
    </row>
    <row r="297" spans="2:13">
      <c r="B297" s="115"/>
      <c r="M297" s="622"/>
    </row>
    <row r="298" spans="2:13">
      <c r="B298" s="115"/>
      <c r="M298" s="622"/>
    </row>
    <row r="299" spans="2:13">
      <c r="B299" s="115"/>
      <c r="M299" s="622"/>
    </row>
    <row r="300" spans="2:13">
      <c r="B300" s="620"/>
      <c r="M300" s="622"/>
    </row>
    <row r="301" spans="2:13">
      <c r="B301" s="620"/>
      <c r="M301" s="622"/>
    </row>
    <row r="302" spans="2:13">
      <c r="B302" s="623"/>
      <c r="M302" s="622"/>
    </row>
    <row r="306" spans="12:12" ht="15.75">
      <c r="L306" s="624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I75" sqref="I75"/>
    </sheetView>
  </sheetViews>
  <sheetFormatPr baseColWidth="10" defaultRowHeight="15"/>
  <cols>
    <col min="1" max="1" width="3.28515625" style="329" customWidth="1"/>
    <col min="2" max="2" width="4.5703125" customWidth="1"/>
    <col min="3" max="3" width="19" style="2" customWidth="1"/>
    <col min="4" max="8" width="16.85546875" style="10" customWidth="1"/>
    <col min="9" max="16384" width="11.42578125" style="2"/>
  </cols>
  <sheetData>
    <row r="1" spans="1:8" ht="15.75">
      <c r="C1" s="1086" t="s">
        <v>642</v>
      </c>
      <c r="D1" s="1132"/>
      <c r="E1" s="1132"/>
      <c r="F1" s="1132"/>
      <c r="G1" s="1132"/>
      <c r="H1" s="1132"/>
    </row>
    <row r="2" spans="1:8" ht="14.25" customHeight="1">
      <c r="A2" s="439"/>
      <c r="C2" s="1135"/>
      <c r="D2" s="1136"/>
      <c r="E2" s="1136"/>
      <c r="F2" s="1136"/>
      <c r="G2" s="1136"/>
      <c r="H2" s="1136"/>
    </row>
    <row r="3" spans="1:8" ht="19.5" customHeight="1">
      <c r="A3" s="439"/>
      <c r="B3" s="1143" t="s">
        <v>613</v>
      </c>
      <c r="C3" s="1137"/>
      <c r="D3" s="1137" t="s">
        <v>195</v>
      </c>
      <c r="E3" s="1139" t="s">
        <v>177</v>
      </c>
      <c r="F3" s="1139" t="s">
        <v>16</v>
      </c>
      <c r="G3" s="1139" t="s">
        <v>185</v>
      </c>
      <c r="H3" s="1141" t="s">
        <v>76</v>
      </c>
    </row>
    <row r="4" spans="1:8" ht="19.5">
      <c r="A4" s="439"/>
      <c r="B4" s="1144"/>
      <c r="C4" s="1138"/>
      <c r="D4" s="1138"/>
      <c r="E4" s="1140"/>
      <c r="F4" s="1140"/>
      <c r="G4" s="1140"/>
      <c r="H4" s="1142"/>
    </row>
    <row r="5" spans="1:8">
      <c r="A5" s="440"/>
      <c r="B5" s="495">
        <v>4</v>
      </c>
      <c r="C5" s="379" t="s">
        <v>101</v>
      </c>
      <c r="D5" s="380">
        <v>232046.52380952335</v>
      </c>
      <c r="E5" s="380">
        <v>60242.4285714285</v>
      </c>
      <c r="F5" s="380">
        <v>1030</v>
      </c>
      <c r="G5" s="380">
        <v>0</v>
      </c>
      <c r="H5" s="381">
        <v>293318.95238095184</v>
      </c>
    </row>
    <row r="6" spans="1:8">
      <c r="A6" s="440"/>
      <c r="B6" s="496">
        <v>11</v>
      </c>
      <c r="C6" s="379" t="s">
        <v>102</v>
      </c>
      <c r="D6" s="380">
        <v>306093.85714285681</v>
      </c>
      <c r="E6" s="380">
        <v>62323.857142857116</v>
      </c>
      <c r="F6" s="380">
        <v>4230.8095238095193</v>
      </c>
      <c r="G6" s="380">
        <v>0</v>
      </c>
      <c r="H6" s="5">
        <v>372648.52380952344</v>
      </c>
    </row>
    <row r="7" spans="1:8">
      <c r="A7" s="440"/>
      <c r="B7" s="496">
        <v>14</v>
      </c>
      <c r="C7" s="379" t="s">
        <v>103</v>
      </c>
      <c r="D7" s="380">
        <v>239152.61904761885</v>
      </c>
      <c r="E7" s="380">
        <v>53058.523809523773</v>
      </c>
      <c r="F7" s="380">
        <v>0</v>
      </c>
      <c r="G7" s="380">
        <v>0</v>
      </c>
      <c r="H7" s="5">
        <v>292211.14285714267</v>
      </c>
    </row>
    <row r="8" spans="1:8">
      <c r="A8" s="440"/>
      <c r="B8" s="496">
        <v>18</v>
      </c>
      <c r="C8" s="379" t="s">
        <v>104</v>
      </c>
      <c r="D8" s="380">
        <v>263239.66666666669</v>
      </c>
      <c r="E8" s="380">
        <v>65523.523809523787</v>
      </c>
      <c r="F8" s="380">
        <v>168.76190476190459</v>
      </c>
      <c r="G8" s="380">
        <v>0</v>
      </c>
      <c r="H8" s="5">
        <v>328931.95238095237</v>
      </c>
    </row>
    <row r="9" spans="1:8">
      <c r="A9" s="440"/>
      <c r="B9" s="496">
        <v>21</v>
      </c>
      <c r="C9" s="379" t="s">
        <v>105</v>
      </c>
      <c r="D9" s="380">
        <v>176513.61904761914</v>
      </c>
      <c r="E9" s="380">
        <v>28134.476190476191</v>
      </c>
      <c r="F9" s="380">
        <v>1529.7142857142901</v>
      </c>
      <c r="G9" s="380">
        <v>0</v>
      </c>
      <c r="H9" s="5">
        <v>206177.80952380961</v>
      </c>
    </row>
    <row r="10" spans="1:8">
      <c r="A10" s="440"/>
      <c r="B10" s="496">
        <v>23</v>
      </c>
      <c r="C10" s="379" t="s">
        <v>106</v>
      </c>
      <c r="D10" s="380">
        <v>187392.04761904714</v>
      </c>
      <c r="E10" s="380">
        <v>41855.666666666701</v>
      </c>
      <c r="F10" s="380">
        <v>0</v>
      </c>
      <c r="G10" s="380">
        <v>0</v>
      </c>
      <c r="H10" s="5">
        <v>229247.71428571385</v>
      </c>
    </row>
    <row r="11" spans="1:8">
      <c r="A11" s="440"/>
      <c r="B11" s="496">
        <v>29</v>
      </c>
      <c r="C11" s="379" t="s">
        <v>107</v>
      </c>
      <c r="D11" s="380">
        <v>484193.66666666721</v>
      </c>
      <c r="E11" s="380">
        <v>121198.04761904709</v>
      </c>
      <c r="F11" s="380">
        <v>1058.333333333333</v>
      </c>
      <c r="G11" s="380">
        <v>0</v>
      </c>
      <c r="H11" s="5">
        <v>606450.04761904757</v>
      </c>
    </row>
    <row r="12" spans="1:8">
      <c r="A12" s="440"/>
      <c r="B12" s="496">
        <v>41</v>
      </c>
      <c r="C12" s="379" t="s">
        <v>108</v>
      </c>
      <c r="D12" s="380">
        <v>633304.14285714272</v>
      </c>
      <c r="E12" s="380">
        <v>112912.80952380986</v>
      </c>
      <c r="F12" s="380">
        <v>363.95238095238102</v>
      </c>
      <c r="G12" s="380">
        <v>0</v>
      </c>
      <c r="H12" s="5">
        <v>746580.90476190497</v>
      </c>
    </row>
    <row r="13" spans="1:8">
      <c r="A13" s="440"/>
      <c r="B13" s="497"/>
      <c r="C13" s="503" t="s">
        <v>165</v>
      </c>
      <c r="D13" s="504">
        <v>2521936.1428571418</v>
      </c>
      <c r="E13" s="504">
        <v>545249.33333333302</v>
      </c>
      <c r="F13" s="504">
        <v>8381.5714285714275</v>
      </c>
      <c r="G13" s="504">
        <v>0</v>
      </c>
      <c r="H13" s="505">
        <v>3075567.0476190466</v>
      </c>
    </row>
    <row r="14" spans="1:8">
      <c r="A14" s="440"/>
      <c r="B14" s="496">
        <v>22</v>
      </c>
      <c r="C14" s="379" t="s">
        <v>112</v>
      </c>
      <c r="D14" s="380">
        <v>74914.571428571406</v>
      </c>
      <c r="E14" s="380">
        <v>21754.0476190476</v>
      </c>
      <c r="F14" s="380">
        <v>0</v>
      </c>
      <c r="G14" s="380">
        <v>0</v>
      </c>
      <c r="H14" s="5">
        <v>96668.61904761901</v>
      </c>
    </row>
    <row r="15" spans="1:8">
      <c r="A15" s="440"/>
      <c r="B15" s="496">
        <v>4</v>
      </c>
      <c r="C15" s="379" t="s">
        <v>113</v>
      </c>
      <c r="D15" s="380">
        <v>42084.714285714275</v>
      </c>
      <c r="E15" s="380">
        <v>13049.238095238092</v>
      </c>
      <c r="F15" s="380">
        <v>0</v>
      </c>
      <c r="G15" s="380">
        <v>38</v>
      </c>
      <c r="H15" s="5">
        <v>55171.952380952367</v>
      </c>
    </row>
    <row r="16" spans="1:8">
      <c r="A16" s="440"/>
      <c r="B16" s="496">
        <v>50</v>
      </c>
      <c r="C16" s="379" t="s">
        <v>114</v>
      </c>
      <c r="D16" s="380">
        <v>352408.6666666664</v>
      </c>
      <c r="E16" s="380">
        <v>65414.52380952378</v>
      </c>
      <c r="F16" s="380">
        <v>0</v>
      </c>
      <c r="G16" s="380">
        <v>17</v>
      </c>
      <c r="H16" s="5">
        <v>417840.19047619018</v>
      </c>
    </row>
    <row r="17" spans="1:8">
      <c r="A17" s="440"/>
      <c r="B17" s="496"/>
      <c r="C17" s="503" t="s">
        <v>74</v>
      </c>
      <c r="D17" s="504">
        <v>469407.95238095208</v>
      </c>
      <c r="E17" s="504">
        <v>100217.80952380947</v>
      </c>
      <c r="F17" s="504">
        <v>0</v>
      </c>
      <c r="G17" s="504">
        <v>55</v>
      </c>
      <c r="H17" s="505">
        <v>569680.76190476154</v>
      </c>
    </row>
    <row r="18" spans="1:8">
      <c r="A18" s="440"/>
      <c r="B18" s="495">
        <v>33</v>
      </c>
      <c r="C18" s="506" t="s">
        <v>23</v>
      </c>
      <c r="D18" s="507">
        <v>287081.61904761929</v>
      </c>
      <c r="E18" s="507">
        <v>72505.38095238099</v>
      </c>
      <c r="F18" s="507">
        <v>1552.238095238094</v>
      </c>
      <c r="G18" s="507">
        <v>1016.28571428571</v>
      </c>
      <c r="H18" s="508">
        <v>362155.52380952402</v>
      </c>
    </row>
    <row r="19" spans="1:8">
      <c r="A19" s="440"/>
      <c r="B19" s="498">
        <v>7</v>
      </c>
      <c r="C19" s="506" t="s">
        <v>356</v>
      </c>
      <c r="D19" s="507">
        <v>346593.90476190514</v>
      </c>
      <c r="E19" s="507">
        <v>92489.428571428507</v>
      </c>
      <c r="F19" s="507">
        <v>2023.857142857144</v>
      </c>
      <c r="G19" s="507">
        <v>0</v>
      </c>
      <c r="H19" s="508">
        <v>441107.19047619082</v>
      </c>
    </row>
    <row r="20" spans="1:8">
      <c r="A20" s="440"/>
      <c r="B20" s="496">
        <v>35</v>
      </c>
      <c r="C20" s="379" t="s">
        <v>120</v>
      </c>
      <c r="D20" s="380">
        <v>342357.42857142893</v>
      </c>
      <c r="E20" s="380">
        <v>64754.999999999978</v>
      </c>
      <c r="F20" s="380">
        <v>3480.0476190476202</v>
      </c>
      <c r="G20" s="380">
        <v>0</v>
      </c>
      <c r="H20" s="5">
        <v>410592.47619047645</v>
      </c>
    </row>
    <row r="21" spans="1:8">
      <c r="A21" s="440"/>
      <c r="B21" s="496">
        <v>38</v>
      </c>
      <c r="C21" s="379" t="s">
        <v>121</v>
      </c>
      <c r="D21" s="380">
        <v>304309.42857142928</v>
      </c>
      <c r="E21" s="380">
        <v>63776.000000000007</v>
      </c>
      <c r="F21" s="380">
        <v>2384.7619047619</v>
      </c>
      <c r="G21" s="380">
        <v>0</v>
      </c>
      <c r="H21" s="5">
        <v>370470.19047619123</v>
      </c>
    </row>
    <row r="22" spans="1:8">
      <c r="A22" s="440"/>
      <c r="B22" s="496"/>
      <c r="C22" s="503" t="s">
        <v>24</v>
      </c>
      <c r="D22" s="504">
        <v>646666.85714285821</v>
      </c>
      <c r="E22" s="504">
        <v>128530.99999999997</v>
      </c>
      <c r="F22" s="504">
        <v>5864.8095238095202</v>
      </c>
      <c r="G22" s="504">
        <v>0</v>
      </c>
      <c r="H22" s="505">
        <v>781062.66666666768</v>
      </c>
    </row>
    <row r="23" spans="1:8">
      <c r="A23" s="440"/>
      <c r="B23" s="498">
        <v>39</v>
      </c>
      <c r="C23" s="506" t="s">
        <v>25</v>
      </c>
      <c r="D23" s="507">
        <v>175614.71428571473</v>
      </c>
      <c r="E23" s="507">
        <v>41171.761904761923</v>
      </c>
      <c r="F23" s="507">
        <v>1375.4761904761931</v>
      </c>
      <c r="G23" s="507">
        <v>0</v>
      </c>
      <c r="H23" s="508">
        <v>218161.95238095283</v>
      </c>
    </row>
    <row r="24" spans="1:8">
      <c r="A24" s="440"/>
      <c r="B24" s="496">
        <v>5</v>
      </c>
      <c r="C24" s="379" t="s">
        <v>166</v>
      </c>
      <c r="D24" s="380">
        <v>40937.095238095171</v>
      </c>
      <c r="E24" s="380">
        <v>14191.428571428591</v>
      </c>
      <c r="F24" s="380">
        <v>0</v>
      </c>
      <c r="G24" s="380">
        <v>0</v>
      </c>
      <c r="H24" s="5">
        <v>55128.523809523766</v>
      </c>
    </row>
    <row r="25" spans="1:8">
      <c r="A25" s="440"/>
      <c r="B25" s="496">
        <v>9</v>
      </c>
      <c r="C25" s="379" t="s">
        <v>124</v>
      </c>
      <c r="D25" s="380">
        <v>119910.23809523847</v>
      </c>
      <c r="E25" s="380">
        <v>27215.761904761923</v>
      </c>
      <c r="F25" s="380">
        <v>0</v>
      </c>
      <c r="G25" s="380">
        <v>0</v>
      </c>
      <c r="H25" s="5">
        <v>147126.00000000041</v>
      </c>
    </row>
    <row r="26" spans="1:8">
      <c r="A26" s="441"/>
      <c r="B26" s="496">
        <v>24</v>
      </c>
      <c r="C26" s="379" t="s">
        <v>125</v>
      </c>
      <c r="D26" s="380">
        <v>121749.47619047633</v>
      </c>
      <c r="E26" s="380">
        <v>36179.571428571471</v>
      </c>
      <c r="F26" s="380">
        <v>0</v>
      </c>
      <c r="G26" s="380">
        <v>76.3333333333333</v>
      </c>
      <c r="H26" s="5">
        <v>158005.38095238112</v>
      </c>
    </row>
    <row r="27" spans="1:8">
      <c r="B27" s="496">
        <v>34</v>
      </c>
      <c r="C27" s="379" t="s">
        <v>126</v>
      </c>
      <c r="D27" s="380">
        <v>50737.095238095259</v>
      </c>
      <c r="E27" s="380">
        <v>13051.80952380955</v>
      </c>
      <c r="F27" s="380">
        <v>0</v>
      </c>
      <c r="G27" s="380">
        <v>0</v>
      </c>
      <c r="H27" s="5">
        <v>63788.904761904807</v>
      </c>
    </row>
    <row r="28" spans="1:8">
      <c r="B28" s="496">
        <v>37</v>
      </c>
      <c r="C28" s="379" t="s">
        <v>127</v>
      </c>
      <c r="D28" s="380">
        <v>93066.28571428571</v>
      </c>
      <c r="E28" s="380">
        <v>26045.047619047651</v>
      </c>
      <c r="F28" s="380">
        <v>0</v>
      </c>
      <c r="G28" s="380">
        <v>0</v>
      </c>
      <c r="H28" s="5">
        <v>119111.33333333336</v>
      </c>
    </row>
    <row r="29" spans="1:8">
      <c r="B29" s="496">
        <v>40</v>
      </c>
      <c r="C29" s="379" t="s">
        <v>128</v>
      </c>
      <c r="D29" s="380">
        <v>49547.666666666672</v>
      </c>
      <c r="E29" s="380">
        <v>14304.285714285739</v>
      </c>
      <c r="F29" s="380">
        <v>0</v>
      </c>
      <c r="G29" s="380">
        <v>0</v>
      </c>
      <c r="H29" s="5">
        <v>63851.952380952411</v>
      </c>
    </row>
    <row r="30" spans="1:8">
      <c r="B30" s="496">
        <v>42</v>
      </c>
      <c r="C30" s="379" t="s">
        <v>129</v>
      </c>
      <c r="D30" s="380">
        <v>32256.52380952386</v>
      </c>
      <c r="E30" s="380">
        <v>7834.3809523809505</v>
      </c>
      <c r="F30" s="380">
        <v>0</v>
      </c>
      <c r="G30" s="380">
        <v>0</v>
      </c>
      <c r="H30" s="5">
        <v>40090.904761904807</v>
      </c>
    </row>
    <row r="31" spans="1:8">
      <c r="B31" s="496">
        <v>47</v>
      </c>
      <c r="C31" s="379" t="s">
        <v>130</v>
      </c>
      <c r="D31" s="380">
        <v>180756.3333333327</v>
      </c>
      <c r="E31" s="380">
        <v>35657.047619047633</v>
      </c>
      <c r="F31" s="380">
        <v>0</v>
      </c>
      <c r="G31" s="380">
        <v>0</v>
      </c>
      <c r="H31" s="5">
        <v>216413.38095238034</v>
      </c>
    </row>
    <row r="32" spans="1:8">
      <c r="B32" s="496">
        <v>49</v>
      </c>
      <c r="C32" s="379" t="s">
        <v>131</v>
      </c>
      <c r="D32" s="380">
        <v>41329.428571428507</v>
      </c>
      <c r="E32" s="380">
        <v>16515.476190476213</v>
      </c>
      <c r="F32" s="380">
        <v>0</v>
      </c>
      <c r="G32" s="380">
        <v>0</v>
      </c>
      <c r="H32" s="5">
        <v>57844.90476190472</v>
      </c>
    </row>
    <row r="33" spans="2:8">
      <c r="B33" s="497"/>
      <c r="C33" s="503" t="s">
        <v>169</v>
      </c>
      <c r="D33" s="504">
        <v>730290.14285714261</v>
      </c>
      <c r="E33" s="504">
        <v>190994.8095238097</v>
      </c>
      <c r="F33" s="504">
        <v>0</v>
      </c>
      <c r="G33" s="504">
        <v>76.3333333333333</v>
      </c>
      <c r="H33" s="505">
        <v>921361.2857142858</v>
      </c>
    </row>
    <row r="34" spans="2:8">
      <c r="B34" s="496">
        <v>2</v>
      </c>
      <c r="C34" s="379" t="s">
        <v>115</v>
      </c>
      <c r="D34" s="380">
        <v>112101.61904761904</v>
      </c>
      <c r="E34" s="380">
        <v>30065.666666666657</v>
      </c>
      <c r="F34" s="380">
        <v>0</v>
      </c>
      <c r="G34" s="380">
        <v>0</v>
      </c>
      <c r="H34" s="5">
        <v>142167.28571428571</v>
      </c>
    </row>
    <row r="35" spans="2:8">
      <c r="B35" s="496">
        <v>13</v>
      </c>
      <c r="C35" s="379" t="s">
        <v>116</v>
      </c>
      <c r="D35" s="380">
        <v>132128.76190476178</v>
      </c>
      <c r="E35" s="380">
        <v>35520.095238095229</v>
      </c>
      <c r="F35" s="380">
        <v>0</v>
      </c>
      <c r="G35" s="380">
        <v>2</v>
      </c>
      <c r="H35" s="5">
        <v>167650.85714285701</v>
      </c>
    </row>
    <row r="36" spans="2:8">
      <c r="B36" s="496">
        <v>16</v>
      </c>
      <c r="C36" s="379" t="s">
        <v>117</v>
      </c>
      <c r="D36" s="380">
        <v>58638.523809523787</v>
      </c>
      <c r="E36" s="380">
        <v>18538.666666666661</v>
      </c>
      <c r="F36" s="380">
        <v>0</v>
      </c>
      <c r="G36" s="380">
        <v>0</v>
      </c>
      <c r="H36" s="5">
        <v>77177.190476190444</v>
      </c>
    </row>
    <row r="37" spans="2:8">
      <c r="B37" s="496">
        <v>19</v>
      </c>
      <c r="C37" s="379" t="s">
        <v>118</v>
      </c>
      <c r="D37" s="380">
        <v>76958.571428571435</v>
      </c>
      <c r="E37" s="380">
        <v>15010.00000000004</v>
      </c>
      <c r="F37" s="380">
        <v>0</v>
      </c>
      <c r="G37" s="380">
        <v>0</v>
      </c>
      <c r="H37" s="5">
        <v>91968.571428571478</v>
      </c>
    </row>
    <row r="38" spans="2:8">
      <c r="B38" s="496">
        <v>45</v>
      </c>
      <c r="C38" s="379" t="s">
        <v>119</v>
      </c>
      <c r="D38" s="380">
        <v>184521.90476190514</v>
      </c>
      <c r="E38" s="380">
        <v>49645.952380952353</v>
      </c>
      <c r="F38" s="380">
        <v>0</v>
      </c>
      <c r="G38" s="380">
        <v>0</v>
      </c>
      <c r="H38" s="5">
        <v>234167.85714285751</v>
      </c>
    </row>
    <row r="39" spans="2:8">
      <c r="B39" s="497"/>
      <c r="C39" s="503" t="s">
        <v>155</v>
      </c>
      <c r="D39" s="504">
        <v>564349.38095238118</v>
      </c>
      <c r="E39" s="504">
        <v>148780.38095238092</v>
      </c>
      <c r="F39" s="504">
        <v>0</v>
      </c>
      <c r="G39" s="504">
        <v>2</v>
      </c>
      <c r="H39" s="505">
        <v>713131.76190476213</v>
      </c>
    </row>
    <row r="40" spans="2:8">
      <c r="B40" s="496">
        <v>8</v>
      </c>
      <c r="C40" s="379" t="s">
        <v>97</v>
      </c>
      <c r="D40" s="380">
        <v>2169125.1904761903</v>
      </c>
      <c r="E40" s="380">
        <v>395194.09523809562</v>
      </c>
      <c r="F40" s="380">
        <v>3337.6666666666688</v>
      </c>
      <c r="G40" s="380">
        <v>0</v>
      </c>
      <c r="H40" s="5">
        <v>2567656.9523809524</v>
      </c>
    </row>
    <row r="41" spans="2:8">
      <c r="B41" s="496">
        <v>17</v>
      </c>
      <c r="C41" s="379" t="s">
        <v>618</v>
      </c>
      <c r="D41" s="380">
        <v>255140.14285714278</v>
      </c>
      <c r="E41" s="380">
        <v>60161.428571428631</v>
      </c>
      <c r="F41" s="380">
        <v>1226.714285714286</v>
      </c>
      <c r="G41" s="380">
        <v>0</v>
      </c>
      <c r="H41" s="5">
        <v>316528.28571428568</v>
      </c>
    </row>
    <row r="42" spans="2:8">
      <c r="B42" s="496">
        <v>25</v>
      </c>
      <c r="C42" s="379" t="s">
        <v>620</v>
      </c>
      <c r="D42" s="380">
        <v>148471.04761904798</v>
      </c>
      <c r="E42" s="380">
        <v>38255.428571428543</v>
      </c>
      <c r="F42" s="380">
        <v>0</v>
      </c>
      <c r="G42" s="380">
        <v>0</v>
      </c>
      <c r="H42" s="5">
        <v>186726.47619047653</v>
      </c>
    </row>
    <row r="43" spans="2:8">
      <c r="B43" s="496">
        <v>43</v>
      </c>
      <c r="C43" s="379" t="s">
        <v>98</v>
      </c>
      <c r="D43" s="380">
        <v>248869.95238095222</v>
      </c>
      <c r="E43" s="380">
        <v>54029.04761904764</v>
      </c>
      <c r="F43" s="380">
        <v>1831.619047619042</v>
      </c>
      <c r="G43" s="380">
        <v>0</v>
      </c>
      <c r="H43" s="5">
        <v>304730.61904761894</v>
      </c>
    </row>
    <row r="44" spans="2:8">
      <c r="B44" s="497"/>
      <c r="C44" s="503" t="s">
        <v>40</v>
      </c>
      <c r="D44" s="504">
        <v>2821606.3333333335</v>
      </c>
      <c r="E44" s="504">
        <v>547640.00000000047</v>
      </c>
      <c r="F44" s="504">
        <v>6395.9999999999973</v>
      </c>
      <c r="G44" s="504">
        <v>0</v>
      </c>
      <c r="H44" s="505">
        <v>3375642.3333333335</v>
      </c>
    </row>
    <row r="45" spans="2:8">
      <c r="B45" s="496">
        <v>3</v>
      </c>
      <c r="C45" s="379" t="s">
        <v>109</v>
      </c>
      <c r="D45" s="380">
        <v>513130.6666666668</v>
      </c>
      <c r="E45" s="380">
        <v>134036.57142857107</v>
      </c>
      <c r="F45" s="380">
        <v>2564.0952380952349</v>
      </c>
      <c r="G45" s="380">
        <v>0</v>
      </c>
      <c r="H45" s="5">
        <v>649731.33333333314</v>
      </c>
    </row>
    <row r="46" spans="2:8">
      <c r="B46" s="496">
        <v>12</v>
      </c>
      <c r="C46" s="379" t="s">
        <v>110</v>
      </c>
      <c r="D46" s="380">
        <v>195284.90476190468</v>
      </c>
      <c r="E46" s="380">
        <v>40903.142857142862</v>
      </c>
      <c r="F46" s="380">
        <v>1153.1904761904759</v>
      </c>
      <c r="G46" s="380">
        <v>0</v>
      </c>
      <c r="H46" s="5">
        <v>237341.23809523802</v>
      </c>
    </row>
    <row r="47" spans="2:8">
      <c r="B47" s="496">
        <v>46</v>
      </c>
      <c r="C47" s="379" t="s">
        <v>111</v>
      </c>
      <c r="D47" s="380">
        <v>840866.90476190543</v>
      </c>
      <c r="E47" s="380">
        <v>178505.19047619088</v>
      </c>
      <c r="F47" s="380">
        <v>3123.4761904761881</v>
      </c>
      <c r="G47" s="380">
        <v>0</v>
      </c>
      <c r="H47" s="5">
        <v>1022495.5714285725</v>
      </c>
    </row>
    <row r="48" spans="2:8">
      <c r="B48" s="497"/>
      <c r="C48" s="503" t="s">
        <v>41</v>
      </c>
      <c r="D48" s="504">
        <v>1549282.4761904769</v>
      </c>
      <c r="E48" s="504">
        <v>353444.90476190485</v>
      </c>
      <c r="F48" s="504">
        <v>6840.7619047618991</v>
      </c>
      <c r="G48" s="504">
        <v>0</v>
      </c>
      <c r="H48" s="505">
        <v>1909568.1428571437</v>
      </c>
    </row>
    <row r="49" spans="2:8">
      <c r="B49" s="496">
        <v>6</v>
      </c>
      <c r="C49" s="379" t="s">
        <v>122</v>
      </c>
      <c r="D49" s="380">
        <v>199627.90476190517</v>
      </c>
      <c r="E49" s="380">
        <v>49023.904761904763</v>
      </c>
      <c r="F49" s="380">
        <v>0</v>
      </c>
      <c r="G49" s="380">
        <v>0</v>
      </c>
      <c r="H49" s="5">
        <v>248651.80952380993</v>
      </c>
    </row>
    <row r="50" spans="2:8">
      <c r="B50" s="496">
        <v>10</v>
      </c>
      <c r="C50" s="379" t="s">
        <v>123</v>
      </c>
      <c r="D50" s="380">
        <v>114691.90476190484</v>
      </c>
      <c r="E50" s="380">
        <v>31140.66666666665</v>
      </c>
      <c r="F50" s="380">
        <v>0</v>
      </c>
      <c r="G50" s="380">
        <v>0</v>
      </c>
      <c r="H50" s="5">
        <v>145832.57142857148</v>
      </c>
    </row>
    <row r="51" spans="2:8">
      <c r="B51" s="497"/>
      <c r="C51" s="503" t="s">
        <v>43</v>
      </c>
      <c r="D51" s="504">
        <v>314319.80952380999</v>
      </c>
      <c r="E51" s="504">
        <v>80164.571428571406</v>
      </c>
      <c r="F51" s="504">
        <v>0</v>
      </c>
      <c r="G51" s="504">
        <v>0</v>
      </c>
      <c r="H51" s="505">
        <v>394484.38095238141</v>
      </c>
    </row>
    <row r="52" spans="2:8">
      <c r="B52" s="496">
        <v>15</v>
      </c>
      <c r="C52" s="379" t="s">
        <v>622</v>
      </c>
      <c r="D52" s="380">
        <v>340996.09523809579</v>
      </c>
      <c r="E52" s="380">
        <v>84421.190476190503</v>
      </c>
      <c r="F52" s="380">
        <v>6118.4761904761999</v>
      </c>
      <c r="G52" s="380">
        <v>0</v>
      </c>
      <c r="H52" s="5">
        <v>431535.76190476248</v>
      </c>
    </row>
    <row r="53" spans="2:8">
      <c r="B53" s="496">
        <v>27</v>
      </c>
      <c r="C53" s="379" t="s">
        <v>99</v>
      </c>
      <c r="D53" s="380">
        <v>86889.476190476242</v>
      </c>
      <c r="E53" s="380">
        <v>33270.142857142833</v>
      </c>
      <c r="F53" s="380">
        <v>1530.857142857147</v>
      </c>
      <c r="G53" s="380">
        <v>0</v>
      </c>
      <c r="H53" s="5">
        <v>121690.47619047621</v>
      </c>
    </row>
    <row r="54" spans="2:8">
      <c r="B54" s="496">
        <v>32</v>
      </c>
      <c r="C54" s="379" t="s">
        <v>361</v>
      </c>
      <c r="D54" s="380">
        <v>79162.238095238077</v>
      </c>
      <c r="E54" s="380">
        <v>23360.047619047607</v>
      </c>
      <c r="F54" s="380">
        <v>0</v>
      </c>
      <c r="G54" s="380">
        <v>0</v>
      </c>
      <c r="H54" s="5">
        <v>102522.2857142857</v>
      </c>
    </row>
    <row r="55" spans="2:8">
      <c r="B55" s="496">
        <v>36</v>
      </c>
      <c r="C55" s="379" t="s">
        <v>100</v>
      </c>
      <c r="D55" s="380">
        <v>276223.80952381011</v>
      </c>
      <c r="E55" s="380">
        <v>66889.61904761901</v>
      </c>
      <c r="F55" s="380">
        <v>13155.666666666661</v>
      </c>
      <c r="G55" s="380">
        <v>0</v>
      </c>
      <c r="H55" s="5">
        <v>356269.09523809573</v>
      </c>
    </row>
    <row r="56" spans="2:8">
      <c r="B56" s="496"/>
      <c r="C56" s="503" t="s">
        <v>46</v>
      </c>
      <c r="D56" s="504">
        <v>783271.61904762033</v>
      </c>
      <c r="E56" s="504">
        <v>207940.99999999994</v>
      </c>
      <c r="F56" s="504">
        <v>20805.000000000007</v>
      </c>
      <c r="G56" s="504">
        <v>0</v>
      </c>
      <c r="H56" s="505">
        <v>1012017.6190476201</v>
      </c>
    </row>
    <row r="57" spans="2:8">
      <c r="B57" s="495">
        <v>28</v>
      </c>
      <c r="C57" s="503" t="s">
        <v>173</v>
      </c>
      <c r="D57" s="504">
        <v>2792941.5714285746</v>
      </c>
      <c r="E57" s="504">
        <v>405542.42857142829</v>
      </c>
      <c r="F57" s="504">
        <v>3791.3809523809514</v>
      </c>
      <c r="G57" s="504">
        <v>0</v>
      </c>
      <c r="H57" s="505">
        <v>3202275.3809523843</v>
      </c>
    </row>
    <row r="58" spans="2:8">
      <c r="B58" s="498">
        <v>30</v>
      </c>
      <c r="C58" s="503" t="s">
        <v>186</v>
      </c>
      <c r="D58" s="504">
        <v>489514.23809523828</v>
      </c>
      <c r="E58" s="504">
        <v>100948.71428571429</v>
      </c>
      <c r="F58" s="504">
        <v>1226.7142857142881</v>
      </c>
      <c r="G58" s="504">
        <v>0</v>
      </c>
      <c r="H58" s="505">
        <v>591689.66666666698</v>
      </c>
    </row>
    <row r="59" spans="2:8">
      <c r="B59" s="497">
        <v>31</v>
      </c>
      <c r="C59" s="503" t="s">
        <v>49</v>
      </c>
      <c r="D59" s="504">
        <v>241839.42857142832</v>
      </c>
      <c r="E59" s="504">
        <v>47211.476190476154</v>
      </c>
      <c r="F59" s="504">
        <v>0</v>
      </c>
      <c r="G59" s="504">
        <v>0</v>
      </c>
      <c r="H59" s="505">
        <v>289050.9047619045</v>
      </c>
    </row>
    <row r="60" spans="2:8">
      <c r="B60" s="496">
        <v>1</v>
      </c>
      <c r="C60" s="379" t="s">
        <v>367</v>
      </c>
      <c r="D60" s="380">
        <v>136674.85714285707</v>
      </c>
      <c r="E60" s="380">
        <v>20369.904761904731</v>
      </c>
      <c r="F60" s="380">
        <v>0</v>
      </c>
      <c r="G60" s="380">
        <v>0</v>
      </c>
      <c r="H60" s="5">
        <v>157044.76190476178</v>
      </c>
    </row>
    <row r="61" spans="2:8">
      <c r="B61" s="496">
        <v>20</v>
      </c>
      <c r="C61" s="379" t="s">
        <v>631</v>
      </c>
      <c r="D61" s="380">
        <v>254725.42857142852</v>
      </c>
      <c r="E61" s="380">
        <v>65712.47619047614</v>
      </c>
      <c r="F61" s="380">
        <v>1108.1428571428569</v>
      </c>
      <c r="G61" s="380">
        <v>0</v>
      </c>
      <c r="H61" s="5">
        <v>321546.04761904752</v>
      </c>
    </row>
    <row r="62" spans="2:8">
      <c r="B62" s="496">
        <v>48</v>
      </c>
      <c r="C62" s="379" t="s">
        <v>632</v>
      </c>
      <c r="D62" s="380">
        <v>393658.95238095219</v>
      </c>
      <c r="E62" s="380">
        <v>83117.285714285725</v>
      </c>
      <c r="F62" s="380">
        <v>2988.5714285714353</v>
      </c>
      <c r="G62" s="380">
        <v>0</v>
      </c>
      <c r="H62" s="5">
        <v>479764.80952380935</v>
      </c>
    </row>
    <row r="63" spans="2:8">
      <c r="B63" s="496"/>
      <c r="C63" s="503" t="s">
        <v>75</v>
      </c>
      <c r="D63" s="504">
        <v>785059.23809523776</v>
      </c>
      <c r="E63" s="504">
        <v>169199.6666666666</v>
      </c>
      <c r="F63" s="504">
        <v>4096.7142857142917</v>
      </c>
      <c r="G63" s="504">
        <v>0</v>
      </c>
      <c r="H63" s="505">
        <v>958355.6190476187</v>
      </c>
    </row>
    <row r="64" spans="2:8">
      <c r="B64" s="498">
        <v>26</v>
      </c>
      <c r="C64" s="503" t="s">
        <v>50</v>
      </c>
      <c r="D64" s="504">
        <v>104713.14285714291</v>
      </c>
      <c r="E64" s="504">
        <v>25366.952380952393</v>
      </c>
      <c r="F64" s="504">
        <v>0</v>
      </c>
      <c r="G64" s="504">
        <v>0</v>
      </c>
      <c r="H64" s="505">
        <v>130080.09523809529</v>
      </c>
    </row>
    <row r="65" spans="1:8">
      <c r="B65" s="496">
        <v>51</v>
      </c>
      <c r="C65" s="509" t="s">
        <v>51</v>
      </c>
      <c r="D65" s="510">
        <v>17685.238095238099</v>
      </c>
      <c r="E65" s="510">
        <v>3347.1428571428601</v>
      </c>
      <c r="F65" s="510">
        <v>190.57142857142901</v>
      </c>
      <c r="G65" s="510">
        <v>0</v>
      </c>
      <c r="H65" s="511">
        <v>21222.952380952385</v>
      </c>
    </row>
    <row r="66" spans="1:8">
      <c r="B66" s="496">
        <v>52</v>
      </c>
      <c r="C66" s="509" t="s">
        <v>52</v>
      </c>
      <c r="D66" s="510">
        <v>19026.904761904749</v>
      </c>
      <c r="E66" s="510">
        <v>4622.1904761904798</v>
      </c>
      <c r="F66" s="510">
        <v>99.571428571428598</v>
      </c>
      <c r="G66" s="510">
        <v>0</v>
      </c>
      <c r="H66" s="511">
        <v>23748.666666666657</v>
      </c>
    </row>
    <row r="67" spans="1:8" ht="15.6" customHeight="1">
      <c r="B67" s="1145" t="s">
        <v>12</v>
      </c>
      <c r="C67" s="1146"/>
      <c r="D67" s="382">
        <v>15661200.714285672</v>
      </c>
      <c r="E67" s="382">
        <v>3265368.952380952</v>
      </c>
      <c r="F67" s="382">
        <v>62644.666666666701</v>
      </c>
      <c r="G67" s="382">
        <v>1149</v>
      </c>
      <c r="H67" s="383">
        <v>18990364</v>
      </c>
    </row>
    <row r="68" spans="1:8" s="216" customFormat="1">
      <c r="A68" s="329"/>
      <c r="B68" s="438"/>
      <c r="C68" s="380" t="s">
        <v>194</v>
      </c>
      <c r="D68" s="378"/>
      <c r="E68" s="378"/>
      <c r="F68" s="378"/>
      <c r="G68" s="378"/>
      <c r="H68" s="378"/>
    </row>
    <row r="69" spans="1:8" s="216" customFormat="1" ht="6.95" customHeight="1">
      <c r="A69" s="329"/>
      <c r="B69"/>
      <c r="C69" s="1133"/>
      <c r="D69" s="1134"/>
      <c r="E69" s="1134"/>
      <c r="F69" s="1134"/>
      <c r="G69" s="1134"/>
      <c r="H69" s="1134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22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35" activePane="bottomLeft" state="frozen"/>
      <selection activeCell="L32" sqref="L32"/>
      <selection pane="bottomLeft" activeCell="J28" sqref="J28"/>
    </sheetView>
  </sheetViews>
  <sheetFormatPr baseColWidth="10" defaultRowHeight="15"/>
  <cols>
    <col min="1" max="1" width="3.28515625" style="329" customWidth="1"/>
    <col min="2" max="2" width="4.5703125" customWidth="1"/>
    <col min="3" max="3" width="18.140625" style="2" customWidth="1"/>
    <col min="4" max="4" width="17.5703125" style="10" customWidth="1"/>
    <col min="5" max="5" width="18.85546875" style="10" customWidth="1"/>
    <col min="6" max="6" width="18.42578125" style="10" customWidth="1"/>
    <col min="7" max="7" width="19.85546875" style="10" customWidth="1"/>
    <col min="8" max="16384" width="11.42578125" style="2"/>
  </cols>
  <sheetData>
    <row r="1" spans="1:7" ht="15.75">
      <c r="C1" s="1086" t="s">
        <v>643</v>
      </c>
      <c r="D1" s="1132"/>
      <c r="E1" s="1132"/>
      <c r="F1" s="1132"/>
      <c r="G1" s="1132"/>
    </row>
    <row r="2" spans="1:7" ht="14.25" customHeight="1">
      <c r="A2" s="439"/>
      <c r="C2" s="385"/>
      <c r="D2" s="386"/>
      <c r="E2" s="384"/>
      <c r="F2" s="387"/>
      <c r="G2" s="388"/>
    </row>
    <row r="3" spans="1:7" ht="19.5">
      <c r="A3" s="439"/>
      <c r="B3" s="1143" t="s">
        <v>613</v>
      </c>
      <c r="C3" s="1137"/>
      <c r="D3" s="1139" t="s">
        <v>15</v>
      </c>
      <c r="E3" s="1139" t="s">
        <v>188</v>
      </c>
      <c r="F3" s="1139" t="s">
        <v>193</v>
      </c>
      <c r="G3" s="1149" t="s">
        <v>190</v>
      </c>
    </row>
    <row r="4" spans="1:7" ht="19.5">
      <c r="A4" s="439"/>
      <c r="B4" s="1144"/>
      <c r="C4" s="1138"/>
      <c r="D4" s="1140"/>
      <c r="E4" s="1140"/>
      <c r="F4" s="1140"/>
      <c r="G4" s="1150"/>
    </row>
    <row r="5" spans="1:7">
      <c r="A5" s="440"/>
      <c r="B5" s="495">
        <v>4</v>
      </c>
      <c r="C5" s="379" t="s">
        <v>101</v>
      </c>
      <c r="D5" s="380">
        <v>175523.19047619001</v>
      </c>
      <c r="E5" s="380">
        <v>54004.285714285703</v>
      </c>
      <c r="F5" s="380">
        <v>2519.0476190476202</v>
      </c>
      <c r="G5" s="5">
        <v>232046.52380952335</v>
      </c>
    </row>
    <row r="6" spans="1:7">
      <c r="A6" s="440"/>
      <c r="B6" s="496">
        <v>11</v>
      </c>
      <c r="C6" s="379" t="s">
        <v>102</v>
      </c>
      <c r="D6" s="380">
        <v>277241.95238095202</v>
      </c>
      <c r="E6" s="380">
        <v>24903.380952381001</v>
      </c>
      <c r="F6" s="380">
        <v>3948.5238095238101</v>
      </c>
      <c r="G6" s="5">
        <v>306093.85714285681</v>
      </c>
    </row>
    <row r="7" spans="1:7">
      <c r="A7" s="440"/>
      <c r="B7" s="496">
        <v>14</v>
      </c>
      <c r="C7" s="379" t="s">
        <v>103</v>
      </c>
      <c r="D7" s="380">
        <v>177545.47619047601</v>
      </c>
      <c r="E7" s="380">
        <v>58095.047619047597</v>
      </c>
      <c r="F7" s="380">
        <v>3512.0952380952399</v>
      </c>
      <c r="G7" s="5">
        <v>239152.61904761885</v>
      </c>
    </row>
    <row r="8" spans="1:7">
      <c r="A8" s="440"/>
      <c r="B8" s="496">
        <v>18</v>
      </c>
      <c r="C8" s="379" t="s">
        <v>104</v>
      </c>
      <c r="D8" s="380">
        <v>210075</v>
      </c>
      <c r="E8" s="380">
        <v>48116.952380952403</v>
      </c>
      <c r="F8" s="380">
        <v>5047.7142857142899</v>
      </c>
      <c r="G8" s="5">
        <v>263239.66666666669</v>
      </c>
    </row>
    <row r="9" spans="1:7">
      <c r="A9" s="440"/>
      <c r="B9" s="496">
        <v>21</v>
      </c>
      <c r="C9" s="379" t="s">
        <v>105</v>
      </c>
      <c r="D9" s="380">
        <v>116188.142857143</v>
      </c>
      <c r="E9" s="380">
        <v>59027.0952380952</v>
      </c>
      <c r="F9" s="380">
        <v>1298.38095238095</v>
      </c>
      <c r="G9" s="5">
        <v>176513.61904761914</v>
      </c>
    </row>
    <row r="10" spans="1:7">
      <c r="A10" s="440"/>
      <c r="B10" s="496">
        <v>23</v>
      </c>
      <c r="C10" s="379" t="s">
        <v>106</v>
      </c>
      <c r="D10" s="380">
        <v>132939.57142857101</v>
      </c>
      <c r="E10" s="380">
        <v>52482.380952380903</v>
      </c>
      <c r="F10" s="380">
        <v>1970.0952380952399</v>
      </c>
      <c r="G10" s="5">
        <v>187392.04761904714</v>
      </c>
    </row>
    <row r="11" spans="1:7">
      <c r="A11" s="440"/>
      <c r="B11" s="496">
        <v>29</v>
      </c>
      <c r="C11" s="379" t="s">
        <v>107</v>
      </c>
      <c r="D11" s="380">
        <v>442428.190476191</v>
      </c>
      <c r="E11" s="380">
        <v>30868.238095238099</v>
      </c>
      <c r="F11" s="380">
        <v>10897.238095238101</v>
      </c>
      <c r="G11" s="5">
        <v>484193.66666666721</v>
      </c>
    </row>
    <row r="12" spans="1:7">
      <c r="A12" s="440"/>
      <c r="B12" s="496">
        <v>41</v>
      </c>
      <c r="C12" s="379" t="s">
        <v>108</v>
      </c>
      <c r="D12" s="380">
        <v>532752.23809523799</v>
      </c>
      <c r="E12" s="380">
        <v>88417.285714285696</v>
      </c>
      <c r="F12" s="380">
        <v>12134.6190476191</v>
      </c>
      <c r="G12" s="5">
        <v>633304.14285714272</v>
      </c>
    </row>
    <row r="13" spans="1:7">
      <c r="A13" s="440"/>
      <c r="B13" s="497"/>
      <c r="C13" s="503" t="s">
        <v>165</v>
      </c>
      <c r="D13" s="504">
        <v>2064693.7619047612</v>
      </c>
      <c r="E13" s="504">
        <v>415914.66666666657</v>
      </c>
      <c r="F13" s="504">
        <v>41327.714285714348</v>
      </c>
      <c r="G13" s="505">
        <v>2521936.1428571418</v>
      </c>
    </row>
    <row r="14" spans="1:7">
      <c r="A14" s="440"/>
      <c r="B14" s="496">
        <v>22</v>
      </c>
      <c r="C14" s="379" t="s">
        <v>112</v>
      </c>
      <c r="D14" s="380">
        <v>70260.571428571406</v>
      </c>
      <c r="E14" s="380">
        <v>3301.7142857142899</v>
      </c>
      <c r="F14" s="380">
        <v>1352.2857142857099</v>
      </c>
      <c r="G14" s="5">
        <v>74914.571428571406</v>
      </c>
    </row>
    <row r="15" spans="1:7">
      <c r="A15" s="440"/>
      <c r="B15" s="496">
        <v>4</v>
      </c>
      <c r="C15" s="379" t="s">
        <v>113</v>
      </c>
      <c r="D15" s="380">
        <v>40080.285714285703</v>
      </c>
      <c r="E15" s="380">
        <v>1261.2380952381</v>
      </c>
      <c r="F15" s="380">
        <v>743.19047619047603</v>
      </c>
      <c r="G15" s="5">
        <v>42084.714285714275</v>
      </c>
    </row>
    <row r="16" spans="1:7">
      <c r="A16" s="440"/>
      <c r="B16" s="496">
        <v>50</v>
      </c>
      <c r="C16" s="379" t="s">
        <v>114</v>
      </c>
      <c r="D16" s="380">
        <v>337840.71428571403</v>
      </c>
      <c r="E16" s="380">
        <v>6063</v>
      </c>
      <c r="F16" s="380">
        <v>8504.9523809523798</v>
      </c>
      <c r="G16" s="5">
        <v>352408.6666666664</v>
      </c>
    </row>
    <row r="17" spans="1:7">
      <c r="A17" s="440"/>
      <c r="B17" s="496"/>
      <c r="C17" s="503" t="s">
        <v>74</v>
      </c>
      <c r="D17" s="504">
        <v>448181.57142857113</v>
      </c>
      <c r="E17" s="504">
        <v>10625.952380952389</v>
      </c>
      <c r="F17" s="504">
        <v>10600.428571428565</v>
      </c>
      <c r="G17" s="505">
        <v>469407.95238095208</v>
      </c>
    </row>
    <row r="18" spans="1:7">
      <c r="A18" s="440"/>
      <c r="B18" s="495">
        <v>33</v>
      </c>
      <c r="C18" s="506" t="s">
        <v>23</v>
      </c>
      <c r="D18" s="507">
        <v>277926.90476190503</v>
      </c>
      <c r="E18" s="507">
        <v>1114.19047619048</v>
      </c>
      <c r="F18" s="507">
        <v>8040.5238095238101</v>
      </c>
      <c r="G18" s="508">
        <v>287081.61904761929</v>
      </c>
    </row>
    <row r="19" spans="1:7">
      <c r="A19" s="440"/>
      <c r="B19" s="498">
        <v>7</v>
      </c>
      <c r="C19" s="506" t="s">
        <v>356</v>
      </c>
      <c r="D19" s="507">
        <v>334274.04761904798</v>
      </c>
      <c r="E19" s="507">
        <v>2529.8571428571399</v>
      </c>
      <c r="F19" s="507">
        <v>9790</v>
      </c>
      <c r="G19" s="508">
        <v>346593.90476190514</v>
      </c>
    </row>
    <row r="20" spans="1:7">
      <c r="A20" s="440"/>
      <c r="B20" s="496">
        <v>35</v>
      </c>
      <c r="C20" s="379" t="s">
        <v>120</v>
      </c>
      <c r="D20" s="380">
        <v>330804.04761904798</v>
      </c>
      <c r="E20" s="380">
        <v>6141.9047619047597</v>
      </c>
      <c r="F20" s="380">
        <v>5411.4761904761899</v>
      </c>
      <c r="G20" s="5">
        <v>342357.42857142893</v>
      </c>
    </row>
    <row r="21" spans="1:7">
      <c r="A21" s="440"/>
      <c r="B21" s="496">
        <v>38</v>
      </c>
      <c r="C21" s="379" t="s">
        <v>121</v>
      </c>
      <c r="D21" s="380">
        <v>292713.71428571502</v>
      </c>
      <c r="E21" s="380">
        <v>7323.76190476191</v>
      </c>
      <c r="F21" s="380">
        <v>4271.9523809523798</v>
      </c>
      <c r="G21" s="5">
        <v>304309.42857142928</v>
      </c>
    </row>
    <row r="22" spans="1:7">
      <c r="A22" s="440"/>
      <c r="B22" s="496"/>
      <c r="C22" s="503" t="s">
        <v>24</v>
      </c>
      <c r="D22" s="504">
        <v>623517.76190476306</v>
      </c>
      <c r="E22" s="504">
        <v>13465.66666666667</v>
      </c>
      <c r="F22" s="504">
        <v>9683.4285714285688</v>
      </c>
      <c r="G22" s="505">
        <v>646666.85714285821</v>
      </c>
    </row>
    <row r="23" spans="1:7">
      <c r="A23" s="440"/>
      <c r="B23" s="498">
        <v>39</v>
      </c>
      <c r="C23" s="506" t="s">
        <v>25</v>
      </c>
      <c r="D23" s="507">
        <v>169926.42857142899</v>
      </c>
      <c r="E23" s="507">
        <v>862.23809523809496</v>
      </c>
      <c r="F23" s="507">
        <v>4826.0476190476202</v>
      </c>
      <c r="G23" s="508">
        <v>175614.71428571473</v>
      </c>
    </row>
    <row r="24" spans="1:7">
      <c r="A24" s="440"/>
      <c r="B24" s="496">
        <v>5</v>
      </c>
      <c r="C24" s="379" t="s">
        <v>166</v>
      </c>
      <c r="D24" s="380">
        <v>36982.666666666599</v>
      </c>
      <c r="E24" s="380">
        <v>2944.2857142857101</v>
      </c>
      <c r="F24" s="380">
        <v>1010.14285714286</v>
      </c>
      <c r="G24" s="5">
        <v>40937.095238095171</v>
      </c>
    </row>
    <row r="25" spans="1:7">
      <c r="A25" s="440"/>
      <c r="B25" s="496">
        <v>9</v>
      </c>
      <c r="C25" s="379" t="s">
        <v>124</v>
      </c>
      <c r="D25" s="380">
        <v>115604.047619048</v>
      </c>
      <c r="E25" s="380">
        <v>1847.42857142857</v>
      </c>
      <c r="F25" s="380">
        <v>2458.76190476191</v>
      </c>
      <c r="G25" s="5">
        <v>119910.23809523847</v>
      </c>
    </row>
    <row r="26" spans="1:7">
      <c r="A26" s="441"/>
      <c r="B26" s="496">
        <v>24</v>
      </c>
      <c r="C26" s="379" t="s">
        <v>125</v>
      </c>
      <c r="D26" s="380">
        <v>117523.142857143</v>
      </c>
      <c r="E26" s="380">
        <v>1226</v>
      </c>
      <c r="F26" s="380">
        <v>3000.3333333333298</v>
      </c>
      <c r="G26" s="5">
        <v>121749.47619047633</v>
      </c>
    </row>
    <row r="27" spans="1:7">
      <c r="B27" s="496">
        <v>34</v>
      </c>
      <c r="C27" s="379" t="s">
        <v>126</v>
      </c>
      <c r="D27" s="380">
        <v>48918.952380952403</v>
      </c>
      <c r="E27" s="380">
        <v>943.142857142857</v>
      </c>
      <c r="F27" s="380">
        <v>875</v>
      </c>
      <c r="G27" s="5">
        <v>50737.095238095259</v>
      </c>
    </row>
    <row r="28" spans="1:7">
      <c r="B28" s="496">
        <v>37</v>
      </c>
      <c r="C28" s="379" t="s">
        <v>127</v>
      </c>
      <c r="D28" s="380">
        <v>88635</v>
      </c>
      <c r="E28" s="380">
        <v>1997.4761904761899</v>
      </c>
      <c r="F28" s="380">
        <v>2433.8095238095202</v>
      </c>
      <c r="G28" s="5">
        <v>93066.28571428571</v>
      </c>
    </row>
    <row r="29" spans="1:7">
      <c r="B29" s="496">
        <v>40</v>
      </c>
      <c r="C29" s="379" t="s">
        <v>128</v>
      </c>
      <c r="D29" s="380">
        <v>44266</v>
      </c>
      <c r="E29" s="380">
        <v>4034.9523809523798</v>
      </c>
      <c r="F29" s="380">
        <v>1246.7142857142901</v>
      </c>
      <c r="G29" s="5">
        <v>49547.666666666672</v>
      </c>
    </row>
    <row r="30" spans="1:7">
      <c r="B30" s="496">
        <v>42</v>
      </c>
      <c r="C30" s="379" t="s">
        <v>129</v>
      </c>
      <c r="D30" s="380">
        <v>30336.380952381001</v>
      </c>
      <c r="E30" s="380">
        <v>1238.57142857143</v>
      </c>
      <c r="F30" s="380">
        <v>681.57142857142901</v>
      </c>
      <c r="G30" s="5">
        <v>32256.52380952386</v>
      </c>
    </row>
    <row r="31" spans="1:7">
      <c r="B31" s="496">
        <v>47</v>
      </c>
      <c r="C31" s="379" t="s">
        <v>130</v>
      </c>
      <c r="D31" s="380">
        <v>173659.04761904699</v>
      </c>
      <c r="E31" s="380">
        <v>3119</v>
      </c>
      <c r="F31" s="380">
        <v>3978.2857142857101</v>
      </c>
      <c r="G31" s="5">
        <v>180756.3333333327</v>
      </c>
    </row>
    <row r="32" spans="1:7">
      <c r="B32" s="496">
        <v>49</v>
      </c>
      <c r="C32" s="379" t="s">
        <v>131</v>
      </c>
      <c r="D32" s="380">
        <v>39058.904761904698</v>
      </c>
      <c r="E32" s="380">
        <v>1437.9523809523801</v>
      </c>
      <c r="F32" s="380">
        <v>832.57142857142901</v>
      </c>
      <c r="G32" s="5">
        <v>41329.428571428507</v>
      </c>
    </row>
    <row r="33" spans="2:7">
      <c r="B33" s="497"/>
      <c r="C33" s="503" t="s">
        <v>169</v>
      </c>
      <c r="D33" s="504">
        <v>694984.14285714284</v>
      </c>
      <c r="E33" s="504">
        <v>18788.809523809519</v>
      </c>
      <c r="F33" s="504">
        <v>16517.190476190477</v>
      </c>
      <c r="G33" s="505">
        <v>730290.14285714261</v>
      </c>
    </row>
    <row r="34" spans="2:7">
      <c r="B34" s="496">
        <v>2</v>
      </c>
      <c r="C34" s="379" t="s">
        <v>115</v>
      </c>
      <c r="D34" s="380">
        <v>99813.238095238106</v>
      </c>
      <c r="E34" s="380">
        <v>10150.0476190476</v>
      </c>
      <c r="F34" s="380">
        <v>2138.3333333333298</v>
      </c>
      <c r="G34" s="5">
        <v>112101.61904761904</v>
      </c>
    </row>
    <row r="35" spans="2:7">
      <c r="B35" s="496">
        <v>13</v>
      </c>
      <c r="C35" s="379" t="s">
        <v>116</v>
      </c>
      <c r="D35" s="380">
        <v>119241.857142857</v>
      </c>
      <c r="E35" s="380">
        <v>10035.4761904762</v>
      </c>
      <c r="F35" s="380">
        <v>2851.4285714285702</v>
      </c>
      <c r="G35" s="5">
        <v>132128.76190476178</v>
      </c>
    </row>
    <row r="36" spans="2:7">
      <c r="B36" s="496">
        <v>16</v>
      </c>
      <c r="C36" s="379" t="s">
        <v>117</v>
      </c>
      <c r="D36" s="380">
        <v>51650.809523809497</v>
      </c>
      <c r="E36" s="380">
        <v>5839.7142857142899</v>
      </c>
      <c r="F36" s="380">
        <v>1148</v>
      </c>
      <c r="G36" s="5">
        <v>58638.523809523787</v>
      </c>
    </row>
    <row r="37" spans="2:7">
      <c r="B37" s="496">
        <v>19</v>
      </c>
      <c r="C37" s="379" t="s">
        <v>118</v>
      </c>
      <c r="D37" s="380">
        <v>74844</v>
      </c>
      <c r="E37" s="380">
        <v>679.95238095238096</v>
      </c>
      <c r="F37" s="380">
        <v>1434.61904761905</v>
      </c>
      <c r="G37" s="5">
        <v>76958.571428571435</v>
      </c>
    </row>
    <row r="38" spans="2:7">
      <c r="B38" s="496">
        <v>45</v>
      </c>
      <c r="C38" s="379" t="s">
        <v>119</v>
      </c>
      <c r="D38" s="380">
        <v>174815.04761904801</v>
      </c>
      <c r="E38" s="380">
        <v>6649.6666666666697</v>
      </c>
      <c r="F38" s="380">
        <v>3057.1904761904798</v>
      </c>
      <c r="G38" s="5">
        <v>184521.90476190514</v>
      </c>
    </row>
    <row r="39" spans="2:7">
      <c r="B39" s="497"/>
      <c r="C39" s="503" t="s">
        <v>155</v>
      </c>
      <c r="D39" s="504">
        <v>520364.95238095266</v>
      </c>
      <c r="E39" s="504">
        <v>33354.857142857145</v>
      </c>
      <c r="F39" s="504">
        <v>10629.571428571431</v>
      </c>
      <c r="G39" s="505">
        <v>564349.38095238118</v>
      </c>
    </row>
    <row r="40" spans="2:7">
      <c r="B40" s="496">
        <v>8</v>
      </c>
      <c r="C40" s="379" t="s">
        <v>97</v>
      </c>
      <c r="D40" s="380">
        <v>2117509</v>
      </c>
      <c r="E40" s="380">
        <v>4472.5238095238101</v>
      </c>
      <c r="F40" s="380">
        <v>47143.666666666701</v>
      </c>
      <c r="G40" s="5">
        <v>2169125.1904761903</v>
      </c>
    </row>
    <row r="41" spans="2:7">
      <c r="B41" s="496">
        <v>17</v>
      </c>
      <c r="C41" s="379" t="s">
        <v>618</v>
      </c>
      <c r="D41" s="380">
        <v>246818.61904761899</v>
      </c>
      <c r="E41" s="380">
        <v>3706.6666666666702</v>
      </c>
      <c r="F41" s="380">
        <v>4614.8571428571404</v>
      </c>
      <c r="G41" s="5">
        <v>255140.14285714278</v>
      </c>
    </row>
    <row r="42" spans="2:7">
      <c r="B42" s="496">
        <v>25</v>
      </c>
      <c r="C42" s="379" t="s">
        <v>620</v>
      </c>
      <c r="D42" s="380">
        <v>139418.66666666701</v>
      </c>
      <c r="E42" s="380">
        <v>6989.0476190476202</v>
      </c>
      <c r="F42" s="380">
        <v>2063.3333333333298</v>
      </c>
      <c r="G42" s="5">
        <v>148471.04761904798</v>
      </c>
    </row>
    <row r="43" spans="2:7">
      <c r="B43" s="496">
        <v>43</v>
      </c>
      <c r="C43" s="379" t="s">
        <v>98</v>
      </c>
      <c r="D43" s="380">
        <v>239253.47619047601</v>
      </c>
      <c r="E43" s="380">
        <v>6127.2380952381</v>
      </c>
      <c r="F43" s="380">
        <v>3489.2380952381</v>
      </c>
      <c r="G43" s="5">
        <v>248869.95238095222</v>
      </c>
    </row>
    <row r="44" spans="2:7">
      <c r="B44" s="497"/>
      <c r="C44" s="503" t="s">
        <v>40</v>
      </c>
      <c r="D44" s="504">
        <v>2742999.7619047621</v>
      </c>
      <c r="E44" s="504">
        <v>21295.476190476202</v>
      </c>
      <c r="F44" s="504">
        <v>57311.095238095266</v>
      </c>
      <c r="G44" s="505">
        <v>2821606.3333333335</v>
      </c>
    </row>
    <row r="45" spans="2:7">
      <c r="B45" s="496">
        <v>3</v>
      </c>
      <c r="C45" s="379" t="s">
        <v>109</v>
      </c>
      <c r="D45" s="380">
        <v>486691.14285714302</v>
      </c>
      <c r="E45" s="380">
        <v>17728.571428571398</v>
      </c>
      <c r="F45" s="380">
        <v>8710.9523809523798</v>
      </c>
      <c r="G45" s="5">
        <v>513130.6666666668</v>
      </c>
    </row>
    <row r="46" spans="2:7">
      <c r="B46" s="496">
        <v>12</v>
      </c>
      <c r="C46" s="379" t="s">
        <v>110</v>
      </c>
      <c r="D46" s="380">
        <v>182024.23809523799</v>
      </c>
      <c r="E46" s="380">
        <v>9537.76190476191</v>
      </c>
      <c r="F46" s="380">
        <v>3722.9047619047601</v>
      </c>
      <c r="G46" s="5">
        <v>195284.90476190468</v>
      </c>
    </row>
    <row r="47" spans="2:7">
      <c r="B47" s="496">
        <v>46</v>
      </c>
      <c r="C47" s="379" t="s">
        <v>111</v>
      </c>
      <c r="D47" s="380">
        <v>793092.95238095301</v>
      </c>
      <c r="E47" s="380">
        <v>30213.523809523798</v>
      </c>
      <c r="F47" s="380">
        <v>17560.428571428602</v>
      </c>
      <c r="G47" s="5">
        <v>840866.90476190543</v>
      </c>
    </row>
    <row r="48" spans="2:7">
      <c r="B48" s="497"/>
      <c r="C48" s="503" t="s">
        <v>41</v>
      </c>
      <c r="D48" s="504">
        <v>1461808.333333334</v>
      </c>
      <c r="E48" s="504">
        <v>57479.857142857101</v>
      </c>
      <c r="F48" s="504">
        <v>29994.285714285739</v>
      </c>
      <c r="G48" s="505">
        <v>1549282.4761904769</v>
      </c>
    </row>
    <row r="49" spans="2:7">
      <c r="B49" s="496">
        <v>6</v>
      </c>
      <c r="C49" s="379" t="s">
        <v>122</v>
      </c>
      <c r="D49" s="380">
        <v>160184.42857142899</v>
      </c>
      <c r="E49" s="380">
        <v>36901</v>
      </c>
      <c r="F49" s="380">
        <v>2542.4761904761899</v>
      </c>
      <c r="G49" s="5">
        <v>199627.90476190517</v>
      </c>
    </row>
    <row r="50" spans="2:7">
      <c r="B50" s="496">
        <v>10</v>
      </c>
      <c r="C50" s="379" t="s">
        <v>123</v>
      </c>
      <c r="D50" s="380">
        <v>93904.333333333401</v>
      </c>
      <c r="E50" s="380">
        <v>18948</v>
      </c>
      <c r="F50" s="380">
        <v>1839.57142857143</v>
      </c>
      <c r="G50" s="5">
        <v>114691.90476190484</v>
      </c>
    </row>
    <row r="51" spans="2:7">
      <c r="B51" s="497"/>
      <c r="C51" s="503" t="s">
        <v>43</v>
      </c>
      <c r="D51" s="504">
        <v>254088.76190476239</v>
      </c>
      <c r="E51" s="504">
        <v>55849</v>
      </c>
      <c r="F51" s="504">
        <v>4382.0476190476202</v>
      </c>
      <c r="G51" s="505">
        <v>314319.80952380999</v>
      </c>
    </row>
    <row r="52" spans="2:7">
      <c r="B52" s="496">
        <v>15</v>
      </c>
      <c r="C52" s="379" t="s">
        <v>622</v>
      </c>
      <c r="D52" s="380">
        <v>328102.80952380999</v>
      </c>
      <c r="E52" s="380">
        <v>2056.6666666666702</v>
      </c>
      <c r="F52" s="380">
        <v>10836.6190476191</v>
      </c>
      <c r="G52" s="5">
        <v>340996.09523809579</v>
      </c>
    </row>
    <row r="53" spans="2:7">
      <c r="B53" s="496">
        <v>27</v>
      </c>
      <c r="C53" s="379" t="s">
        <v>99</v>
      </c>
      <c r="D53" s="380">
        <v>81880.095238095295</v>
      </c>
      <c r="E53" s="380">
        <v>1871.61904761905</v>
      </c>
      <c r="F53" s="380">
        <v>3137.7619047619</v>
      </c>
      <c r="G53" s="5">
        <v>86889.476190476242</v>
      </c>
    </row>
    <row r="54" spans="2:7">
      <c r="B54" s="496">
        <v>32</v>
      </c>
      <c r="C54" s="379" t="s">
        <v>361</v>
      </c>
      <c r="D54" s="380">
        <v>75888.809523809497</v>
      </c>
      <c r="E54" s="380">
        <v>390.76190476190499</v>
      </c>
      <c r="F54" s="380">
        <v>2882.6666666666702</v>
      </c>
      <c r="G54" s="5">
        <v>79162.238095238077</v>
      </c>
    </row>
    <row r="55" spans="2:7">
      <c r="B55" s="496">
        <v>36</v>
      </c>
      <c r="C55" s="379" t="s">
        <v>100</v>
      </c>
      <c r="D55" s="380">
        <v>266761.571428572</v>
      </c>
      <c r="E55" s="380">
        <v>1254.38095238095</v>
      </c>
      <c r="F55" s="380">
        <v>8207.8571428571395</v>
      </c>
      <c r="G55" s="5">
        <v>276223.80952381011</v>
      </c>
    </row>
    <row r="56" spans="2:7">
      <c r="B56" s="496"/>
      <c r="C56" s="503" t="s">
        <v>46</v>
      </c>
      <c r="D56" s="504">
        <v>752633.28571428685</v>
      </c>
      <c r="E56" s="504">
        <v>5573.4285714285743</v>
      </c>
      <c r="F56" s="504">
        <v>25064.904761904814</v>
      </c>
      <c r="G56" s="505">
        <v>783271.61904762033</v>
      </c>
    </row>
    <row r="57" spans="2:7">
      <c r="B57" s="495">
        <v>28</v>
      </c>
      <c r="C57" s="503" t="s">
        <v>173</v>
      </c>
      <c r="D57" s="504">
        <v>2690402.4761904799</v>
      </c>
      <c r="E57" s="504">
        <v>2036.9047619047601</v>
      </c>
      <c r="F57" s="504">
        <v>100502.19047618999</v>
      </c>
      <c r="G57" s="505">
        <v>2792941.5714285746</v>
      </c>
    </row>
    <row r="58" spans="2:7">
      <c r="B58" s="498">
        <v>30</v>
      </c>
      <c r="C58" s="503" t="s">
        <v>186</v>
      </c>
      <c r="D58" s="504">
        <v>400911.52380952402</v>
      </c>
      <c r="E58" s="504">
        <v>78278.809523809497</v>
      </c>
      <c r="F58" s="504">
        <v>10323.9047619048</v>
      </c>
      <c r="G58" s="505">
        <v>489514.23809523828</v>
      </c>
    </row>
    <row r="59" spans="2:7">
      <c r="B59" s="497">
        <v>31</v>
      </c>
      <c r="C59" s="503" t="s">
        <v>49</v>
      </c>
      <c r="D59" s="504">
        <v>229914.095238095</v>
      </c>
      <c r="E59" s="504">
        <v>5055.4761904761899</v>
      </c>
      <c r="F59" s="504">
        <v>6869.8571428571404</v>
      </c>
      <c r="G59" s="505">
        <v>241839.42857142832</v>
      </c>
    </row>
    <row r="60" spans="2:7">
      <c r="B60" s="496">
        <v>1</v>
      </c>
      <c r="C60" s="379" t="s">
        <v>367</v>
      </c>
      <c r="D60" s="380">
        <v>132404.61904761899</v>
      </c>
      <c r="E60" s="380">
        <v>1404</v>
      </c>
      <c r="F60" s="380">
        <v>2866.23809523809</v>
      </c>
      <c r="G60" s="5">
        <v>136674.85714285707</v>
      </c>
    </row>
    <row r="61" spans="2:7">
      <c r="B61" s="496">
        <v>20</v>
      </c>
      <c r="C61" s="379" t="s">
        <v>631</v>
      </c>
      <c r="D61" s="380">
        <v>244564.61904761899</v>
      </c>
      <c r="E61" s="380">
        <v>632.38095238095195</v>
      </c>
      <c r="F61" s="380">
        <v>9528.4285714285706</v>
      </c>
      <c r="G61" s="5">
        <v>254725.42857142852</v>
      </c>
    </row>
    <row r="62" spans="2:7">
      <c r="B62" s="496">
        <v>48</v>
      </c>
      <c r="C62" s="379" t="s">
        <v>632</v>
      </c>
      <c r="D62" s="380">
        <v>377457.47619047598</v>
      </c>
      <c r="E62" s="380">
        <v>945.52380952380997</v>
      </c>
      <c r="F62" s="380">
        <v>15255.9523809524</v>
      </c>
      <c r="G62" s="5">
        <v>393658.95238095219</v>
      </c>
    </row>
    <row r="63" spans="2:7">
      <c r="B63" s="496"/>
      <c r="C63" s="503" t="s">
        <v>75</v>
      </c>
      <c r="D63" s="504">
        <v>754426.71428571397</v>
      </c>
      <c r="E63" s="504">
        <v>2981.9047619047619</v>
      </c>
      <c r="F63" s="504">
        <v>27650.61904761906</v>
      </c>
      <c r="G63" s="505">
        <v>785059.23809523776</v>
      </c>
    </row>
    <row r="64" spans="2:7">
      <c r="B64" s="498">
        <v>26</v>
      </c>
      <c r="C64" s="503" t="s">
        <v>50</v>
      </c>
      <c r="D64" s="504">
        <v>97557.095238095295</v>
      </c>
      <c r="E64" s="504">
        <v>4541.4761904761899</v>
      </c>
      <c r="F64" s="504">
        <v>2614.5714285714298</v>
      </c>
      <c r="G64" s="505">
        <v>104713.14285714291</v>
      </c>
    </row>
    <row r="65" spans="2:7">
      <c r="B65" s="496">
        <v>51</v>
      </c>
      <c r="C65" s="509" t="s">
        <v>51</v>
      </c>
      <c r="D65" s="510">
        <v>16888.238095238099</v>
      </c>
      <c r="E65" s="510">
        <v>3</v>
      </c>
      <c r="F65" s="510">
        <v>794</v>
      </c>
      <c r="G65" s="511">
        <v>17685.238095238099</v>
      </c>
    </row>
    <row r="66" spans="2:7">
      <c r="B66" s="496">
        <v>52</v>
      </c>
      <c r="C66" s="509" t="s">
        <v>52</v>
      </c>
      <c r="D66" s="510">
        <v>18303.285714285699</v>
      </c>
      <c r="E66" s="510">
        <v>1.71428571428571</v>
      </c>
      <c r="F66" s="510">
        <v>721.90476190476204</v>
      </c>
      <c r="G66" s="511">
        <v>19026.904761904749</v>
      </c>
    </row>
    <row r="67" spans="2:7" ht="15.6" customHeight="1">
      <c r="B67" s="1145" t="s">
        <v>12</v>
      </c>
      <c r="C67" s="1146"/>
      <c r="D67" s="382">
        <v>14553803.142857101</v>
      </c>
      <c r="E67" s="382">
        <v>729753.28571428603</v>
      </c>
      <c r="F67" s="382">
        <v>377644.28571428556</v>
      </c>
      <c r="G67" s="383">
        <v>15661200.714285672</v>
      </c>
    </row>
    <row r="68" spans="2:7" ht="30.95" customHeight="1">
      <c r="B68" s="438"/>
      <c r="C68" s="1147"/>
      <c r="D68" s="1148"/>
      <c r="E68" s="1148"/>
      <c r="F68" s="1148"/>
      <c r="G68" s="1148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H69"/>
  <sheetViews>
    <sheetView showGridLines="0" showRowColHeaders="0" zoomScaleNormal="100" workbookViewId="0">
      <pane ySplit="4" topLeftCell="A32" activePane="bottomLeft" state="frozen"/>
      <selection activeCell="L32" sqref="L32"/>
      <selection pane="bottomLeft" activeCell="I70" sqref="I70"/>
    </sheetView>
  </sheetViews>
  <sheetFormatPr baseColWidth="10" defaultColWidth="11.5703125" defaultRowHeight="15"/>
  <cols>
    <col min="1" max="1" width="3.28515625" style="329" customWidth="1"/>
    <col min="2" max="2" width="4.5703125" customWidth="1"/>
    <col min="3" max="3" width="18.140625" style="10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52" t="s">
        <v>642</v>
      </c>
      <c r="D1" s="1153"/>
      <c r="E1" s="1153"/>
      <c r="F1" s="1153"/>
      <c r="G1" s="1153"/>
      <c r="H1" s="1153"/>
    </row>
    <row r="2" spans="1:8" s="216" customFormat="1" ht="15.75" customHeight="1">
      <c r="A2" s="439"/>
      <c r="B2"/>
      <c r="C2" s="390" t="s">
        <v>273</v>
      </c>
      <c r="D2" s="391"/>
      <c r="E2" s="391"/>
      <c r="F2" s="391"/>
      <c r="G2" s="391"/>
      <c r="H2" s="391"/>
    </row>
    <row r="3" spans="1:8" ht="21.2" customHeight="1">
      <c r="A3" s="439"/>
      <c r="B3" s="1158" t="s">
        <v>613</v>
      </c>
      <c r="C3" s="1159"/>
      <c r="D3" s="1156" t="s">
        <v>639</v>
      </c>
      <c r="E3" s="1154" t="s">
        <v>237</v>
      </c>
      <c r="F3" s="1155"/>
      <c r="G3" s="1154" t="s">
        <v>236</v>
      </c>
      <c r="H3" s="1155"/>
    </row>
    <row r="4" spans="1:8" ht="17.45" customHeight="1">
      <c r="A4" s="439"/>
      <c r="B4" s="1160"/>
      <c r="C4" s="1161"/>
      <c r="D4" s="1157"/>
      <c r="E4" s="537" t="s">
        <v>11</v>
      </c>
      <c r="F4" s="538" t="s">
        <v>192</v>
      </c>
      <c r="G4" s="537" t="s">
        <v>11</v>
      </c>
      <c r="H4" s="538" t="s">
        <v>192</v>
      </c>
    </row>
    <row r="5" spans="1:8" ht="12.95" customHeight="1">
      <c r="A5" s="440"/>
      <c r="B5" s="495">
        <v>4</v>
      </c>
      <c r="C5" s="392" t="s">
        <v>101</v>
      </c>
      <c r="D5" s="3">
        <v>293318.95238095184</v>
      </c>
      <c r="E5" s="393">
        <v>13127.043290042086</v>
      </c>
      <c r="F5" s="4">
        <v>4.6850186833135687E-2</v>
      </c>
      <c r="G5" s="393">
        <v>-1108.0476190481568</v>
      </c>
      <c r="H5" s="4">
        <v>-3.7634035569026336E-3</v>
      </c>
    </row>
    <row r="6" spans="1:8" ht="12.95" customHeight="1">
      <c r="A6" s="440"/>
      <c r="B6" s="496">
        <v>11</v>
      </c>
      <c r="C6" s="392" t="s">
        <v>102</v>
      </c>
      <c r="D6" s="3">
        <v>372648.52380952344</v>
      </c>
      <c r="E6" s="393">
        <v>-3760.7489177489188</v>
      </c>
      <c r="F6" s="4">
        <v>-9.9911165591124451E-3</v>
      </c>
      <c r="G6" s="393">
        <v>-8292.4761904765619</v>
      </c>
      <c r="H6" s="4">
        <v>-2.1768400330960835E-2</v>
      </c>
    </row>
    <row r="7" spans="1:8" ht="12.95" customHeight="1">
      <c r="A7" s="440"/>
      <c r="B7" s="496">
        <v>14</v>
      </c>
      <c r="C7" s="392" t="s">
        <v>103</v>
      </c>
      <c r="D7" s="3">
        <v>292211.14285714267</v>
      </c>
      <c r="E7" s="393">
        <v>5307.915584415372</v>
      </c>
      <c r="F7" s="4">
        <v>1.8500717593426419E-2</v>
      </c>
      <c r="G7" s="393">
        <v>-4063.8571428573341</v>
      </c>
      <c r="H7" s="4">
        <v>-1.3716503730849205E-2</v>
      </c>
    </row>
    <row r="8" spans="1:8" ht="12.95" customHeight="1">
      <c r="A8" s="440"/>
      <c r="B8" s="496">
        <v>18</v>
      </c>
      <c r="C8" s="392" t="s">
        <v>104</v>
      </c>
      <c r="D8" s="3">
        <v>328931.95238095237</v>
      </c>
      <c r="E8" s="393">
        <v>3062.5887445884873</v>
      </c>
      <c r="F8" s="4">
        <v>9.3982100999405738E-3</v>
      </c>
      <c r="G8" s="393">
        <v>-5336.0476190476329</v>
      </c>
      <c r="H8" s="4">
        <v>-1.5963381535317844E-2</v>
      </c>
    </row>
    <row r="9" spans="1:8" ht="12.95" customHeight="1">
      <c r="A9" s="440"/>
      <c r="B9" s="496">
        <v>21</v>
      </c>
      <c r="C9" s="392" t="s">
        <v>105</v>
      </c>
      <c r="D9" s="3">
        <v>206177.80952380961</v>
      </c>
      <c r="E9" s="393">
        <v>4166.0822510825528</v>
      </c>
      <c r="F9" s="4">
        <v>2.0622972276545637E-2</v>
      </c>
      <c r="G9" s="393">
        <v>-800.19047619038611</v>
      </c>
      <c r="H9" s="4">
        <v>-3.866065360523252E-3</v>
      </c>
    </row>
    <row r="10" spans="1:8" ht="12.95" customHeight="1">
      <c r="A10" s="440"/>
      <c r="B10" s="496">
        <v>23</v>
      </c>
      <c r="C10" s="392" t="s">
        <v>106</v>
      </c>
      <c r="D10" s="3">
        <v>229247.71428571385</v>
      </c>
      <c r="E10" s="393">
        <v>2476.3506493506429</v>
      </c>
      <c r="F10" s="4">
        <v>1.0920032448724637E-2</v>
      </c>
      <c r="G10" s="393">
        <v>-3204.2857142861467</v>
      </c>
      <c r="H10" s="4">
        <v>-1.3784719917600774E-2</v>
      </c>
    </row>
    <row r="11" spans="1:8" ht="12.95" customHeight="1">
      <c r="A11" s="440"/>
      <c r="B11" s="496">
        <v>29</v>
      </c>
      <c r="C11" s="392" t="s">
        <v>107</v>
      </c>
      <c r="D11" s="3">
        <v>606450.04761904757</v>
      </c>
      <c r="E11" s="393">
        <v>-576.9523809524253</v>
      </c>
      <c r="F11" s="4">
        <v>-9.5045587914943663E-4</v>
      </c>
      <c r="G11" s="393">
        <v>-30425.952380952425</v>
      </c>
      <c r="H11" s="4">
        <v>-4.7773746193846889E-2</v>
      </c>
    </row>
    <row r="12" spans="1:8" ht="12.95" customHeight="1">
      <c r="A12" s="440"/>
      <c r="B12" s="496">
        <v>41</v>
      </c>
      <c r="C12" s="392" t="s">
        <v>108</v>
      </c>
      <c r="D12" s="3">
        <v>746580.90476190497</v>
      </c>
      <c r="E12" s="393">
        <v>12571.4047619052</v>
      </c>
      <c r="F12" s="4">
        <v>1.7127032772607409E-2</v>
      </c>
      <c r="G12" s="393">
        <v>-4834.095238095033</v>
      </c>
      <c r="H12" s="4">
        <v>-6.4333227818117455E-3</v>
      </c>
    </row>
    <row r="13" spans="1:8" ht="12.95" customHeight="1">
      <c r="A13" s="440"/>
      <c r="B13" s="497"/>
      <c r="C13" s="512" t="s">
        <v>165</v>
      </c>
      <c r="D13" s="513">
        <v>3075567.0476190466</v>
      </c>
      <c r="E13" s="514">
        <v>36373.683982683346</v>
      </c>
      <c r="F13" s="515">
        <v>1.1968203279821177E-2</v>
      </c>
      <c r="G13" s="514">
        <v>-58064.952380953357</v>
      </c>
      <c r="H13" s="515">
        <v>-1.852960155530492E-2</v>
      </c>
    </row>
    <row r="14" spans="1:8" ht="12.95" customHeight="1">
      <c r="A14" s="440"/>
      <c r="B14" s="496">
        <v>22</v>
      </c>
      <c r="C14" s="392" t="s">
        <v>112</v>
      </c>
      <c r="D14" s="3">
        <v>96668.61904761901</v>
      </c>
      <c r="E14" s="393">
        <v>-882.06277056274121</v>
      </c>
      <c r="F14" s="4">
        <v>-9.042097442299335E-3</v>
      </c>
      <c r="G14" s="393">
        <v>-1038.3809523809905</v>
      </c>
      <c r="H14" s="4">
        <v>-1.0627498054192497E-2</v>
      </c>
    </row>
    <row r="15" spans="1:8" ht="12.95" customHeight="1">
      <c r="A15" s="440"/>
      <c r="B15" s="496">
        <v>4</v>
      </c>
      <c r="C15" s="392" t="s">
        <v>113</v>
      </c>
      <c r="D15" s="3">
        <v>55171.952380952367</v>
      </c>
      <c r="E15" s="393">
        <v>102.63419913421239</v>
      </c>
      <c r="F15" s="4">
        <v>1.863727435218232E-3</v>
      </c>
      <c r="G15" s="393">
        <v>-357.04761904763291</v>
      </c>
      <c r="H15" s="4">
        <v>-6.4299306497079822E-3</v>
      </c>
    </row>
    <row r="16" spans="1:8" ht="12.95" customHeight="1">
      <c r="A16" s="440"/>
      <c r="B16" s="496">
        <v>50</v>
      </c>
      <c r="C16" s="392" t="s">
        <v>114</v>
      </c>
      <c r="D16" s="3">
        <v>417840.19047619018</v>
      </c>
      <c r="E16" s="393">
        <v>3582.3722943718894</v>
      </c>
      <c r="F16" s="4">
        <v>8.6476878338590524E-3</v>
      </c>
      <c r="G16" s="393">
        <v>-8020.8095238098176</v>
      </c>
      <c r="H16" s="4">
        <v>-1.8834336846552779E-2</v>
      </c>
    </row>
    <row r="17" spans="1:8" ht="12.95" customHeight="1">
      <c r="A17" s="440"/>
      <c r="B17" s="496"/>
      <c r="C17" s="512" t="s">
        <v>74</v>
      </c>
      <c r="D17" s="513">
        <v>569680.76190476154</v>
      </c>
      <c r="E17" s="514">
        <v>2802.9437229433097</v>
      </c>
      <c r="F17" s="515">
        <v>4.9445288438580981E-3</v>
      </c>
      <c r="G17" s="514">
        <v>-9415.2380952384556</v>
      </c>
      <c r="H17" s="515">
        <v>-1.6258509979758862E-2</v>
      </c>
    </row>
    <row r="18" spans="1:8" ht="12.95" customHeight="1">
      <c r="A18" s="440"/>
      <c r="B18" s="495">
        <v>33</v>
      </c>
      <c r="C18" s="512" t="s">
        <v>23</v>
      </c>
      <c r="D18" s="513">
        <v>362155.52380952402</v>
      </c>
      <c r="E18" s="514">
        <v>3139.2056277057854</v>
      </c>
      <c r="F18" s="515">
        <v>8.743907919294136E-3</v>
      </c>
      <c r="G18" s="514">
        <v>-6981.4761904759798</v>
      </c>
      <c r="H18" s="515">
        <v>-1.891296778831697E-2</v>
      </c>
    </row>
    <row r="19" spans="1:8" ht="12.95" customHeight="1">
      <c r="A19" s="440"/>
      <c r="B19" s="498">
        <v>7</v>
      </c>
      <c r="C19" s="512" t="s">
        <v>356</v>
      </c>
      <c r="D19" s="513">
        <v>441107.19047619082</v>
      </c>
      <c r="E19" s="514">
        <v>-58969.536796535947</v>
      </c>
      <c r="F19" s="515">
        <v>-0.11792097808298074</v>
      </c>
      <c r="G19" s="514">
        <v>-94499.809523809177</v>
      </c>
      <c r="H19" s="515">
        <v>-0.17643497848946932</v>
      </c>
    </row>
    <row r="20" spans="1:8" ht="12.95" customHeight="1">
      <c r="A20" s="440"/>
      <c r="B20" s="496">
        <v>35</v>
      </c>
      <c r="C20" s="392" t="s">
        <v>120</v>
      </c>
      <c r="D20" s="3">
        <v>410592.47619047645</v>
      </c>
      <c r="E20" s="393">
        <v>4956.8852813852136</v>
      </c>
      <c r="F20" s="4">
        <v>1.22200452634742E-2</v>
      </c>
      <c r="G20" s="393">
        <v>-23350.523809523555</v>
      </c>
      <c r="H20" s="4">
        <v>-5.3810117479769382E-2</v>
      </c>
    </row>
    <row r="21" spans="1:8" ht="12.95" customHeight="1">
      <c r="A21" s="440"/>
      <c r="B21" s="496">
        <v>38</v>
      </c>
      <c r="C21" s="392" t="s">
        <v>121</v>
      </c>
      <c r="D21" s="3">
        <v>370470.19047619123</v>
      </c>
      <c r="E21" s="393">
        <v>4022.6450216459343</v>
      </c>
      <c r="F21" s="4">
        <v>1.0977410195656345E-2</v>
      </c>
      <c r="G21" s="393">
        <v>-16096.80952380877</v>
      </c>
      <c r="H21" s="4">
        <v>-4.1640412978367958E-2</v>
      </c>
    </row>
    <row r="22" spans="1:8" ht="12.95" customHeight="1">
      <c r="A22" s="440"/>
      <c r="B22" s="496"/>
      <c r="C22" s="512" t="s">
        <v>24</v>
      </c>
      <c r="D22" s="513">
        <v>781062.66666666768</v>
      </c>
      <c r="E22" s="514">
        <v>8979.5303030312061</v>
      </c>
      <c r="F22" s="515">
        <v>1.1630263478261016E-2</v>
      </c>
      <c r="G22" s="514">
        <v>-39446.333333332324</v>
      </c>
      <c r="H22" s="515">
        <v>-4.8075442601278384E-2</v>
      </c>
    </row>
    <row r="23" spans="1:8" ht="12.95" customHeight="1">
      <c r="A23" s="440"/>
      <c r="B23" s="498">
        <v>39</v>
      </c>
      <c r="C23" s="512" t="s">
        <v>25</v>
      </c>
      <c r="D23" s="513">
        <v>218161.95238095283</v>
      </c>
      <c r="E23" s="514">
        <v>31.361471862095641</v>
      </c>
      <c r="F23" s="515">
        <v>1.4377383626662521E-4</v>
      </c>
      <c r="G23" s="514">
        <v>-2471.0476190471672</v>
      </c>
      <c r="H23" s="515">
        <v>-1.1199809724960264E-2</v>
      </c>
    </row>
    <row r="24" spans="1:8" ht="12.95" customHeight="1">
      <c r="A24" s="440"/>
      <c r="B24" s="496">
        <v>5</v>
      </c>
      <c r="C24" s="392" t="s">
        <v>166</v>
      </c>
      <c r="D24" s="3">
        <v>55128.523809523766</v>
      </c>
      <c r="E24" s="393">
        <v>904.61471861464088</v>
      </c>
      <c r="F24" s="4">
        <v>1.668294915989943E-2</v>
      </c>
      <c r="G24" s="393">
        <v>-663.47619047623448</v>
      </c>
      <c r="H24" s="4">
        <v>-1.1891959250004192E-2</v>
      </c>
    </row>
    <row r="25" spans="1:8" ht="12.95" customHeight="1">
      <c r="A25" s="440"/>
      <c r="B25" s="496">
        <v>9</v>
      </c>
      <c r="C25" s="392" t="s">
        <v>124</v>
      </c>
      <c r="D25" s="3">
        <v>147126.00000000041</v>
      </c>
      <c r="E25" s="393">
        <v>1145.5000000000873</v>
      </c>
      <c r="F25" s="4">
        <v>7.8469384609594073E-3</v>
      </c>
      <c r="G25" s="393">
        <v>-3291.9999999995925</v>
      </c>
      <c r="H25" s="4">
        <v>-2.1885678575699674E-2</v>
      </c>
    </row>
    <row r="26" spans="1:8" ht="12.95" customHeight="1">
      <c r="A26" s="441"/>
      <c r="B26" s="496">
        <v>24</v>
      </c>
      <c r="C26" s="392" t="s">
        <v>125</v>
      </c>
      <c r="D26" s="3">
        <v>158005.38095238112</v>
      </c>
      <c r="E26" s="393">
        <v>-263.93722943696775</v>
      </c>
      <c r="F26" s="4">
        <v>-1.6676462151290483E-3</v>
      </c>
      <c r="G26" s="393">
        <v>-2316.6190476188785</v>
      </c>
      <c r="H26" s="4">
        <v>-1.4449788847562317E-2</v>
      </c>
    </row>
    <row r="27" spans="1:8" ht="12.95" customHeight="1">
      <c r="B27" s="496">
        <v>34</v>
      </c>
      <c r="C27" s="392" t="s">
        <v>126</v>
      </c>
      <c r="D27" s="3">
        <v>63788.904761904807</v>
      </c>
      <c r="E27" s="393">
        <v>59.677489177469397</v>
      </c>
      <c r="F27" s="4">
        <v>9.3642260751236606E-4</v>
      </c>
      <c r="G27" s="393">
        <v>-1559.0952380951931</v>
      </c>
      <c r="H27" s="4">
        <v>-2.3858346668531483E-2</v>
      </c>
    </row>
    <row r="28" spans="1:8" ht="12.95" customHeight="1">
      <c r="B28" s="496">
        <v>37</v>
      </c>
      <c r="C28" s="392" t="s">
        <v>127</v>
      </c>
      <c r="D28" s="3">
        <v>119111.33333333336</v>
      </c>
      <c r="E28" s="393">
        <v>1034.9696969696961</v>
      </c>
      <c r="F28" s="4">
        <v>8.7652572038638965E-3</v>
      </c>
      <c r="G28" s="393">
        <v>-2129.6666666666424</v>
      </c>
      <c r="H28" s="4">
        <v>-1.7565565004137529E-2</v>
      </c>
    </row>
    <row r="29" spans="1:8" ht="12.95" customHeight="1">
      <c r="B29" s="496">
        <v>40</v>
      </c>
      <c r="C29" s="392" t="s">
        <v>128</v>
      </c>
      <c r="D29" s="3">
        <v>63851.952380952411</v>
      </c>
      <c r="E29" s="393">
        <v>889.58874458870559</v>
      </c>
      <c r="F29" s="4">
        <v>1.4128896903021104E-2</v>
      </c>
      <c r="G29" s="393">
        <v>-794.04761904758925</v>
      </c>
      <c r="H29" s="4">
        <v>-1.2283012391293924E-2</v>
      </c>
    </row>
    <row r="30" spans="1:8" ht="12.95" customHeight="1">
      <c r="B30" s="496">
        <v>42</v>
      </c>
      <c r="C30" s="392" t="s">
        <v>129</v>
      </c>
      <c r="D30" s="3">
        <v>40090.904761904807</v>
      </c>
      <c r="E30" s="393">
        <v>184.22294372296892</v>
      </c>
      <c r="F30" s="4">
        <v>4.6163433121877429E-3</v>
      </c>
      <c r="G30" s="393">
        <v>-119.09523809519305</v>
      </c>
      <c r="H30" s="4">
        <v>-2.9618313378561023E-3</v>
      </c>
    </row>
    <row r="31" spans="1:8" ht="12.95" customHeight="1">
      <c r="B31" s="496">
        <v>47</v>
      </c>
      <c r="C31" s="392" t="s">
        <v>130</v>
      </c>
      <c r="D31" s="3">
        <v>216413.38095238034</v>
      </c>
      <c r="E31" s="393">
        <v>1429.0173160168924</v>
      </c>
      <c r="F31" s="4">
        <v>6.6470755911998136E-3</v>
      </c>
      <c r="G31" s="393">
        <v>-4480.6190476196643</v>
      </c>
      <c r="H31" s="4">
        <v>-2.0284023321682221E-2</v>
      </c>
    </row>
    <row r="32" spans="1:8" ht="12.95" customHeight="1">
      <c r="B32" s="496">
        <v>49</v>
      </c>
      <c r="C32" s="392" t="s">
        <v>131</v>
      </c>
      <c r="D32" s="3">
        <v>57844.90476190472</v>
      </c>
      <c r="E32" s="393">
        <v>-493.27705627707473</v>
      </c>
      <c r="F32" s="4">
        <v>-8.4554753148535777E-3</v>
      </c>
      <c r="G32" s="393">
        <v>-432.09523809528037</v>
      </c>
      <c r="H32" s="4">
        <v>-7.4145072343340113E-3</v>
      </c>
    </row>
    <row r="33" spans="2:8" ht="12.95" customHeight="1">
      <c r="B33" s="497"/>
      <c r="C33" s="512" t="s">
        <v>169</v>
      </c>
      <c r="D33" s="513">
        <v>921361.2857142858</v>
      </c>
      <c r="E33" s="514">
        <v>4890.376623376389</v>
      </c>
      <c r="F33" s="515">
        <v>5.3360958595263241E-3</v>
      </c>
      <c r="G33" s="514">
        <v>-15784.714285714203</v>
      </c>
      <c r="H33" s="515">
        <v>-1.684338863497703E-2</v>
      </c>
    </row>
    <row r="34" spans="2:8" ht="12.95" customHeight="1">
      <c r="B34" s="496">
        <v>2</v>
      </c>
      <c r="C34" s="392" t="s">
        <v>115</v>
      </c>
      <c r="D34" s="3">
        <v>142167.28571428571</v>
      </c>
      <c r="E34" s="393">
        <v>-1895.577922077995</v>
      </c>
      <c r="F34" s="4">
        <v>-1.3157991408963787E-2</v>
      </c>
      <c r="G34" s="393">
        <v>301.28571428571013</v>
      </c>
      <c r="H34" s="4">
        <v>2.1237344697511151E-3</v>
      </c>
    </row>
    <row r="35" spans="2:8" ht="12.95" customHeight="1">
      <c r="B35" s="496">
        <v>13</v>
      </c>
      <c r="C35" s="392" t="s">
        <v>116</v>
      </c>
      <c r="D35" s="3">
        <v>167650.85714285701</v>
      </c>
      <c r="E35" s="393">
        <v>-5752.8246753246058</v>
      </c>
      <c r="F35" s="4">
        <v>-3.3175908464023296E-2</v>
      </c>
      <c r="G35" s="393">
        <v>-773.14285714298603</v>
      </c>
      <c r="H35" s="4">
        <v>-4.5904553813173044E-3</v>
      </c>
    </row>
    <row r="36" spans="2:8" ht="12.95" customHeight="1">
      <c r="B36" s="496">
        <v>16</v>
      </c>
      <c r="C36" s="392" t="s">
        <v>117</v>
      </c>
      <c r="D36" s="3">
        <v>77177.190476190444</v>
      </c>
      <c r="E36" s="393">
        <v>-1125.4458874458505</v>
      </c>
      <c r="F36" s="4">
        <v>-1.4373026755054585E-2</v>
      </c>
      <c r="G36" s="393">
        <v>-397.80952380955569</v>
      </c>
      <c r="H36" s="4">
        <v>-5.1280634716024398E-3</v>
      </c>
    </row>
    <row r="37" spans="2:8" ht="12.95" customHeight="1">
      <c r="B37" s="496">
        <v>19</v>
      </c>
      <c r="C37" s="392" t="s">
        <v>118</v>
      </c>
      <c r="D37" s="3">
        <v>91968.571428571478</v>
      </c>
      <c r="E37" s="393">
        <v>1415.2987012987141</v>
      </c>
      <c r="F37" s="4">
        <v>1.5629459418449621E-2</v>
      </c>
      <c r="G37" s="393">
        <v>-1155.4285714285215</v>
      </c>
      <c r="H37" s="4">
        <v>-1.2407419907097261E-2</v>
      </c>
    </row>
    <row r="38" spans="2:8" ht="12.95" customHeight="1">
      <c r="B38" s="496">
        <v>45</v>
      </c>
      <c r="C38" s="392" t="s">
        <v>119</v>
      </c>
      <c r="D38" s="3">
        <v>234167.85714285751</v>
      </c>
      <c r="E38" s="393">
        <v>-110.82467532486771</v>
      </c>
      <c r="F38" s="4">
        <v>-4.7304635003397877E-4</v>
      </c>
      <c r="G38" s="393">
        <v>2660.8571428575087</v>
      </c>
      <c r="H38" s="4">
        <v>1.1493635798734081E-2</v>
      </c>
    </row>
    <row r="39" spans="2:8" ht="12.95" customHeight="1">
      <c r="B39" s="497"/>
      <c r="C39" s="512" t="s">
        <v>155</v>
      </c>
      <c r="D39" s="513">
        <v>713131.76190476213</v>
      </c>
      <c r="E39" s="514">
        <v>-7469.3744588745758</v>
      </c>
      <c r="F39" s="515">
        <v>-1.0365476935780604E-2</v>
      </c>
      <c r="G39" s="514">
        <v>635.76190476212651</v>
      </c>
      <c r="H39" s="515">
        <v>8.9230241960946977E-4</v>
      </c>
    </row>
    <row r="40" spans="2:8" ht="12.95" customHeight="1">
      <c r="B40" s="496">
        <v>8</v>
      </c>
      <c r="C40" s="392" t="s">
        <v>97</v>
      </c>
      <c r="D40" s="3">
        <v>2567656.9523809524</v>
      </c>
      <c r="E40" s="393">
        <v>35476.179653679486</v>
      </c>
      <c r="F40" s="4">
        <v>1.4010129148666506E-2</v>
      </c>
      <c r="G40" s="393">
        <v>-67696.047619047575</v>
      </c>
      <c r="H40" s="4">
        <v>-2.5687658396824853E-2</v>
      </c>
    </row>
    <row r="41" spans="2:8" ht="12.95" customHeight="1">
      <c r="B41" s="496">
        <v>17</v>
      </c>
      <c r="C41" s="392" t="s">
        <v>618</v>
      </c>
      <c r="D41" s="3">
        <v>316528.28571428568</v>
      </c>
      <c r="E41" s="393">
        <v>-6832.4415584414382</v>
      </c>
      <c r="F41" s="4">
        <v>-2.1129472388521919E-2</v>
      </c>
      <c r="G41" s="393">
        <v>-12629.714285714319</v>
      </c>
      <c r="H41" s="4">
        <v>-3.8369762502246108E-2</v>
      </c>
    </row>
    <row r="42" spans="2:8" ht="12.95" customHeight="1">
      <c r="B42" s="496">
        <v>25</v>
      </c>
      <c r="C42" s="392" t="s">
        <v>620</v>
      </c>
      <c r="D42" s="3">
        <v>186726.47619047653</v>
      </c>
      <c r="E42" s="393">
        <v>-4707.432900432701</v>
      </c>
      <c r="F42" s="4">
        <v>-2.459038172906558E-2</v>
      </c>
      <c r="G42" s="393">
        <v>-3401.5238095234672</v>
      </c>
      <c r="H42" s="4">
        <v>-1.789070420728911E-2</v>
      </c>
    </row>
    <row r="43" spans="2:8" ht="12.95" customHeight="1">
      <c r="B43" s="496">
        <v>43</v>
      </c>
      <c r="C43" s="392" t="s">
        <v>98</v>
      </c>
      <c r="D43" s="3">
        <v>304730.61904761894</v>
      </c>
      <c r="E43" s="393">
        <v>-1025.9718614721787</v>
      </c>
      <c r="F43" s="4">
        <v>-3.3555183828473112E-3</v>
      </c>
      <c r="G43" s="393">
        <v>-10226.380952381063</v>
      </c>
      <c r="H43" s="4">
        <v>-3.2469133730576138E-2</v>
      </c>
    </row>
    <row r="44" spans="2:8" ht="12.95" customHeight="1">
      <c r="B44" s="497"/>
      <c r="C44" s="512" t="s">
        <v>40</v>
      </c>
      <c r="D44" s="513">
        <v>3375642.3333333335</v>
      </c>
      <c r="E44" s="514">
        <v>22910.333333333023</v>
      </c>
      <c r="F44" s="515">
        <v>6.8333327368048646E-3</v>
      </c>
      <c r="G44" s="514">
        <v>-93952.666666666511</v>
      </c>
      <c r="H44" s="515">
        <v>-2.707885694631984E-2</v>
      </c>
    </row>
    <row r="45" spans="2:8" ht="12.95" customHeight="1">
      <c r="B45" s="496">
        <v>3</v>
      </c>
      <c r="C45" s="392" t="s">
        <v>109</v>
      </c>
      <c r="D45" s="3">
        <v>649731.33333333314</v>
      </c>
      <c r="E45" s="393">
        <v>1799.4696969704237</v>
      </c>
      <c r="F45" s="4">
        <v>2.7772514333086473E-3</v>
      </c>
      <c r="G45" s="393">
        <v>-18048.666666666861</v>
      </c>
      <c r="H45" s="4">
        <v>-2.7027863468008673E-2</v>
      </c>
    </row>
    <row r="46" spans="2:8" ht="12.95" customHeight="1">
      <c r="B46" s="496">
        <v>12</v>
      </c>
      <c r="C46" s="392" t="s">
        <v>110</v>
      </c>
      <c r="D46" s="3">
        <v>237341.23809523802</v>
      </c>
      <c r="E46" s="393">
        <v>8882.4653679651383</v>
      </c>
      <c r="F46" s="4">
        <v>3.8879948718663293E-2</v>
      </c>
      <c r="G46" s="393">
        <v>1620.238095238019</v>
      </c>
      <c r="H46" s="4">
        <v>6.8735415819465295E-3</v>
      </c>
    </row>
    <row r="47" spans="2:8" ht="12.95" customHeight="1">
      <c r="B47" s="496">
        <v>46</v>
      </c>
      <c r="C47" s="392" t="s">
        <v>111</v>
      </c>
      <c r="D47" s="3">
        <v>1022495.5714285725</v>
      </c>
      <c r="E47" s="393">
        <v>31519.480519481935</v>
      </c>
      <c r="F47" s="4">
        <v>3.1806499479283046E-2</v>
      </c>
      <c r="G47" s="393">
        <v>1062.5714285725262</v>
      </c>
      <c r="H47" s="4">
        <v>1.0402752099967216E-3</v>
      </c>
    </row>
    <row r="48" spans="2:8" ht="12.95" customHeight="1">
      <c r="B48" s="497"/>
      <c r="C48" s="512" t="s">
        <v>41</v>
      </c>
      <c r="D48" s="513">
        <v>1909568.1428571437</v>
      </c>
      <c r="E48" s="514">
        <v>42201.415584417526</v>
      </c>
      <c r="F48" s="515">
        <v>2.2599425687557462E-2</v>
      </c>
      <c r="G48" s="514">
        <v>-15365.857142856345</v>
      </c>
      <c r="H48" s="515">
        <v>-7.9825371378220433E-3</v>
      </c>
    </row>
    <row r="49" spans="2:8" ht="12.95" customHeight="1">
      <c r="B49" s="496">
        <v>6</v>
      </c>
      <c r="C49" s="392" t="s">
        <v>122</v>
      </c>
      <c r="D49" s="3">
        <v>248651.80952380993</v>
      </c>
      <c r="E49" s="393">
        <v>-3016.2359307352745</v>
      </c>
      <c r="F49" s="4">
        <v>-1.1984977772158456E-2</v>
      </c>
      <c r="G49" s="393">
        <v>-3279.190476190066</v>
      </c>
      <c r="H49" s="4">
        <v>-1.3016224586057557E-2</v>
      </c>
    </row>
    <row r="50" spans="2:8" ht="12.95" customHeight="1">
      <c r="B50" s="496">
        <v>10</v>
      </c>
      <c r="C50" s="392" t="s">
        <v>123</v>
      </c>
      <c r="D50" s="3">
        <v>145832.57142857148</v>
      </c>
      <c r="E50" s="393">
        <v>548.29870129868505</v>
      </c>
      <c r="F50" s="4">
        <v>3.7739714767883736E-3</v>
      </c>
      <c r="G50" s="393">
        <v>136.57142857147846</v>
      </c>
      <c r="H50" s="4">
        <v>9.3737253302417223E-4</v>
      </c>
    </row>
    <row r="51" spans="2:8" ht="12.95" customHeight="1">
      <c r="B51" s="497"/>
      <c r="C51" s="512" t="s">
        <v>43</v>
      </c>
      <c r="D51" s="513">
        <v>394484.38095238141</v>
      </c>
      <c r="E51" s="514">
        <v>-2467.9372294365894</v>
      </c>
      <c r="F51" s="515">
        <v>-6.2172132933764335E-3</v>
      </c>
      <c r="G51" s="514">
        <v>-3142.6190476185875</v>
      </c>
      <c r="H51" s="515">
        <v>-7.9034347456752307E-3</v>
      </c>
    </row>
    <row r="52" spans="2:8" ht="12.95" customHeight="1">
      <c r="B52" s="496">
        <v>15</v>
      </c>
      <c r="C52" s="392" t="s">
        <v>622</v>
      </c>
      <c r="D52" s="3">
        <v>431535.76190476248</v>
      </c>
      <c r="E52" s="393">
        <v>2229.2164502176456</v>
      </c>
      <c r="F52" s="4">
        <v>5.1925983282117283E-3</v>
      </c>
      <c r="G52" s="393">
        <v>-8320.2380952375242</v>
      </c>
      <c r="H52" s="4">
        <v>-1.891582266750369E-2</v>
      </c>
    </row>
    <row r="53" spans="2:8" ht="12.95" customHeight="1">
      <c r="B53" s="496">
        <v>27</v>
      </c>
      <c r="C53" s="392" t="s">
        <v>99</v>
      </c>
      <c r="D53" s="3">
        <v>121690.47619047621</v>
      </c>
      <c r="E53" s="393">
        <v>-356.61471861474274</v>
      </c>
      <c r="F53" s="4">
        <v>-2.9219436199455773E-3</v>
      </c>
      <c r="G53" s="393">
        <v>-2432.5238095237873</v>
      </c>
      <c r="H53" s="4">
        <v>-1.959768785417515E-2</v>
      </c>
    </row>
    <row r="54" spans="2:8" ht="12.95" customHeight="1">
      <c r="B54" s="496">
        <v>32</v>
      </c>
      <c r="C54" s="392" t="s">
        <v>361</v>
      </c>
      <c r="D54" s="3">
        <v>102522.2857142857</v>
      </c>
      <c r="E54" s="393">
        <v>-447.12337662343634</v>
      </c>
      <c r="F54" s="4">
        <v>-4.3422933138198561E-3</v>
      </c>
      <c r="G54" s="393">
        <v>-1460.7142857143044</v>
      </c>
      <c r="H54" s="4">
        <v>-1.4047625916873918E-2</v>
      </c>
    </row>
    <row r="55" spans="2:8" ht="12.95" customHeight="1">
      <c r="B55" s="496">
        <v>36</v>
      </c>
      <c r="C55" s="392" t="s">
        <v>100</v>
      </c>
      <c r="D55" s="3">
        <v>356269.09523809573</v>
      </c>
      <c r="E55" s="393">
        <v>-1206.9502164500882</v>
      </c>
      <c r="F55" s="4">
        <v>-3.3763107536769477E-3</v>
      </c>
      <c r="G55" s="393">
        <v>-3218.9047619042685</v>
      </c>
      <c r="H55" s="4">
        <v>-8.9541368888649275E-3</v>
      </c>
    </row>
    <row r="56" spans="2:8" ht="12.95" customHeight="1">
      <c r="B56" s="496"/>
      <c r="C56" s="512" t="s">
        <v>46</v>
      </c>
      <c r="D56" s="513">
        <v>1012017.6190476201</v>
      </c>
      <c r="E56" s="514">
        <v>218.52813852927648</v>
      </c>
      <c r="F56" s="515">
        <v>2.1597977354659292E-4</v>
      </c>
      <c r="G56" s="514">
        <v>-15432.380952379899</v>
      </c>
      <c r="H56" s="515">
        <v>-1.5020079762888661E-2</v>
      </c>
    </row>
    <row r="57" spans="2:8" ht="12.95" customHeight="1">
      <c r="B57" s="495">
        <v>28</v>
      </c>
      <c r="C57" s="512" t="s">
        <v>173</v>
      </c>
      <c r="D57" s="513">
        <v>3202275.3809523843</v>
      </c>
      <c r="E57" s="514">
        <v>36208.108225110453</v>
      </c>
      <c r="F57" s="515">
        <v>1.1436304129419428E-2</v>
      </c>
      <c r="G57" s="514">
        <v>-64486.619047615677</v>
      </c>
      <c r="H57" s="515">
        <v>-1.9740225656970312E-2</v>
      </c>
    </row>
    <row r="58" spans="2:8" ht="12.95" customHeight="1">
      <c r="B58" s="498">
        <v>30</v>
      </c>
      <c r="C58" s="512" t="s">
        <v>186</v>
      </c>
      <c r="D58" s="513">
        <v>591689.66666666698</v>
      </c>
      <c r="E58" s="514">
        <v>9375.1666666672099</v>
      </c>
      <c r="F58" s="515">
        <v>1.609983379542701E-2</v>
      </c>
      <c r="G58" s="514">
        <v>4475.6666666669771</v>
      </c>
      <c r="H58" s="515">
        <v>7.6218664178084872E-3</v>
      </c>
    </row>
    <row r="59" spans="2:8" ht="12.95" customHeight="1">
      <c r="B59" s="497">
        <v>31</v>
      </c>
      <c r="C59" s="512" t="s">
        <v>49</v>
      </c>
      <c r="D59" s="513">
        <v>289050.9047619045</v>
      </c>
      <c r="E59" s="514">
        <v>2456.0411255406798</v>
      </c>
      <c r="F59" s="515">
        <v>8.5697318311221959E-3</v>
      </c>
      <c r="G59" s="514">
        <v>-2414.0952380954986</v>
      </c>
      <c r="H59" s="515">
        <v>-8.2826248026195426E-3</v>
      </c>
    </row>
    <row r="60" spans="2:8" ht="12.95" customHeight="1">
      <c r="B60" s="496">
        <v>1</v>
      </c>
      <c r="C60" s="392" t="s">
        <v>367</v>
      </c>
      <c r="D60" s="3">
        <v>157044.76190476178</v>
      </c>
      <c r="E60" s="393">
        <v>2401.3528138530964</v>
      </c>
      <c r="F60" s="4">
        <v>1.5528323049587067E-2</v>
      </c>
      <c r="G60" s="393">
        <v>-4437.2380952382227</v>
      </c>
      <c r="H60" s="4">
        <v>-2.7478221072554376E-2</v>
      </c>
    </row>
    <row r="61" spans="2:8" ht="12.95" customHeight="1">
      <c r="B61" s="496">
        <v>20</v>
      </c>
      <c r="C61" s="392" t="s">
        <v>631</v>
      </c>
      <c r="D61" s="3">
        <v>321546.04761904752</v>
      </c>
      <c r="E61" s="393">
        <v>4052.6385281381081</v>
      </c>
      <c r="F61" s="4">
        <v>1.2764480811561452E-2</v>
      </c>
      <c r="G61" s="393">
        <v>-6601.9523809524835</v>
      </c>
      <c r="H61" s="4">
        <v>-2.011882559379452E-2</v>
      </c>
    </row>
    <row r="62" spans="2:8" ht="12.95" customHeight="1">
      <c r="B62" s="496">
        <v>48</v>
      </c>
      <c r="C62" s="392" t="s">
        <v>632</v>
      </c>
      <c r="D62" s="3">
        <v>479764.80952380935</v>
      </c>
      <c r="E62" s="393">
        <v>5966.991341990768</v>
      </c>
      <c r="F62" s="4">
        <v>1.259396120667855E-2</v>
      </c>
      <c r="G62" s="393">
        <v>-8780.190476190648</v>
      </c>
      <c r="H62" s="4">
        <v>-1.7972122273671065E-2</v>
      </c>
    </row>
    <row r="63" spans="2:8" ht="12.95" customHeight="1">
      <c r="B63" s="496"/>
      <c r="C63" s="512" t="s">
        <v>75</v>
      </c>
      <c r="D63" s="513">
        <v>958355.6190476187</v>
      </c>
      <c r="E63" s="514">
        <v>12420.982683982002</v>
      </c>
      <c r="F63" s="515">
        <v>1.313091011418166E-2</v>
      </c>
      <c r="G63" s="514">
        <v>-19819.380952381296</v>
      </c>
      <c r="H63" s="515">
        <v>-2.0261590157570231E-2</v>
      </c>
    </row>
    <row r="64" spans="2:8" ht="12.95" customHeight="1">
      <c r="B64" s="498">
        <v>26</v>
      </c>
      <c r="C64" s="512" t="s">
        <v>50</v>
      </c>
      <c r="D64" s="513">
        <v>130080.09523809529</v>
      </c>
      <c r="E64" s="514">
        <v>726.50432900433952</v>
      </c>
      <c r="F64" s="515">
        <v>5.6164218086138806E-3</v>
      </c>
      <c r="G64" s="514">
        <v>-2139.9047619047051</v>
      </c>
      <c r="H64" s="515">
        <v>-1.6184425668618219E-2</v>
      </c>
    </row>
    <row r="65" spans="2:8" ht="12.95" customHeight="1">
      <c r="B65" s="496">
        <v>51</v>
      </c>
      <c r="C65" s="516" t="s">
        <v>51</v>
      </c>
      <c r="D65" s="517">
        <v>21222.952380952385</v>
      </c>
      <c r="E65" s="518">
        <v>-7.5930735930560331</v>
      </c>
      <c r="F65" s="519">
        <v>-3.576485403690155E-4</v>
      </c>
      <c r="G65" s="518">
        <v>-1037.0476190476147</v>
      </c>
      <c r="H65" s="519">
        <v>-4.6587943353441852E-2</v>
      </c>
    </row>
    <row r="66" spans="2:8" ht="12.95" customHeight="1">
      <c r="B66" s="496">
        <v>52</v>
      </c>
      <c r="C66" s="516" t="s">
        <v>52</v>
      </c>
      <c r="D66" s="517">
        <v>23748.666666666657</v>
      </c>
      <c r="E66" s="518">
        <v>154.98484848485168</v>
      </c>
      <c r="F66" s="519">
        <v>6.5689132234298953E-3</v>
      </c>
      <c r="G66" s="518">
        <v>-284.33333333334303</v>
      </c>
      <c r="H66" s="519">
        <v>-1.183095465956574E-2</v>
      </c>
    </row>
    <row r="67" spans="2:8">
      <c r="B67" s="1145" t="s">
        <v>12</v>
      </c>
      <c r="C67" s="1151"/>
      <c r="D67" s="534">
        <v>18990364</v>
      </c>
      <c r="E67" s="535">
        <v>113973.77272729203</v>
      </c>
      <c r="F67" s="536">
        <v>6.0379011767051072E-3</v>
      </c>
      <c r="G67" s="535">
        <v>-439628</v>
      </c>
      <c r="H67" s="536">
        <v>-2.2626258550505707E-2</v>
      </c>
    </row>
    <row r="68" spans="2:8" ht="24.95" customHeight="1">
      <c r="B68" s="438"/>
      <c r="D68" s="10"/>
      <c r="E68" s="10"/>
      <c r="F68" s="10"/>
      <c r="G68" s="10"/>
    </row>
    <row r="69" spans="2:8" ht="12.95" hidden="1" customHeight="1">
      <c r="G69" s="389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22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M142"/>
  <sheetViews>
    <sheetView showGridLines="0" showRowColHeaders="0" zoomScaleNormal="100" workbookViewId="0">
      <pane ySplit="3" topLeftCell="A16" activePane="bottomLeft" state="frozen"/>
      <selection activeCell="L32" sqref="L32"/>
      <selection pane="bottomLeft" activeCell="N73" sqref="N73"/>
    </sheetView>
  </sheetViews>
  <sheetFormatPr baseColWidth="10" defaultRowHeight="15"/>
  <cols>
    <col min="1" max="1" width="3.28515625" style="329" customWidth="1"/>
    <col min="2" max="2" width="5.42578125" style="463" customWidth="1"/>
    <col min="3" max="3" width="24.140625" style="463" customWidth="1"/>
    <col min="4" max="8" width="17.140625" style="463" customWidth="1"/>
    <col min="9" max="9" width="17.140625" style="442" customWidth="1"/>
    <col min="10" max="11" width="17.140625" style="463" customWidth="1"/>
    <col min="12" max="13" width="17.140625" style="898" customWidth="1"/>
    <col min="14" max="16384" width="11.42578125" style="463"/>
  </cols>
  <sheetData>
    <row r="1" spans="1:13" s="442" customFormat="1" ht="18.75">
      <c r="A1" s="329"/>
      <c r="B1" s="1165" t="s">
        <v>510</v>
      </c>
      <c r="C1" s="1165"/>
      <c r="D1" s="1165"/>
      <c r="E1" s="1165"/>
      <c r="F1" s="1165"/>
      <c r="G1" s="1165"/>
      <c r="H1" s="1165"/>
      <c r="I1" s="1165"/>
      <c r="J1" s="1165"/>
      <c r="K1" s="588"/>
    </row>
    <row r="2" spans="1:13" s="442" customFormat="1" ht="14.25" customHeight="1" thickBot="1">
      <c r="A2" s="329"/>
      <c r="B2" s="480"/>
      <c r="C2" s="480"/>
      <c r="D2" s="480"/>
      <c r="E2" s="480"/>
      <c r="F2" s="480"/>
      <c r="G2" s="480"/>
      <c r="H2" s="480"/>
    </row>
    <row r="3" spans="1:13" s="442" customFormat="1" ht="38.25" customHeight="1" thickBot="1">
      <c r="A3" s="439"/>
      <c r="B3" s="1162" t="s">
        <v>349</v>
      </c>
      <c r="C3" s="1162"/>
      <c r="D3" s="532">
        <v>43831</v>
      </c>
      <c r="E3" s="532">
        <v>43862</v>
      </c>
      <c r="F3" s="532">
        <v>43891</v>
      </c>
      <c r="G3" s="532">
        <v>43922</v>
      </c>
      <c r="H3" s="532">
        <v>43952</v>
      </c>
      <c r="I3" s="532">
        <v>43983</v>
      </c>
      <c r="J3" s="532">
        <v>44013</v>
      </c>
      <c r="K3" s="532">
        <v>44044</v>
      </c>
      <c r="L3" s="532">
        <v>44075</v>
      </c>
      <c r="M3" s="532">
        <v>44105</v>
      </c>
    </row>
    <row r="4" spans="1:13" s="442" customFormat="1" ht="19.5">
      <c r="A4" s="439"/>
      <c r="B4" s="526" t="s">
        <v>354</v>
      </c>
      <c r="C4" s="527"/>
      <c r="D4" s="528">
        <v>3104360</v>
      </c>
      <c r="E4" s="528">
        <v>3148987</v>
      </c>
      <c r="F4" s="528">
        <v>2955136</v>
      </c>
      <c r="G4" s="528">
        <v>2959554</v>
      </c>
      <c r="H4" s="528">
        <v>2994123</v>
      </c>
      <c r="I4" s="528">
        <v>2955439</v>
      </c>
      <c r="J4" s="528">
        <f>SUM(J5:J12)</f>
        <v>2995612</v>
      </c>
      <c r="K4" s="528">
        <v>3004318</v>
      </c>
      <c r="L4" s="528">
        <v>3030977</v>
      </c>
      <c r="M4" s="528">
        <v>3073578</v>
      </c>
    </row>
    <row r="5" spans="1:13" s="442" customFormat="1">
      <c r="A5" s="440"/>
      <c r="B5" s="482">
        <v>4</v>
      </c>
      <c r="C5" s="450" t="s">
        <v>101</v>
      </c>
      <c r="D5" s="451">
        <v>300343</v>
      </c>
      <c r="E5" s="451">
        <v>304540</v>
      </c>
      <c r="F5" s="451">
        <v>290738</v>
      </c>
      <c r="G5" s="451">
        <v>285552</v>
      </c>
      <c r="H5" s="451">
        <v>283535</v>
      </c>
      <c r="I5" s="451">
        <v>271872</v>
      </c>
      <c r="J5" s="451">
        <v>270198</v>
      </c>
      <c r="K5" s="451">
        <v>273557</v>
      </c>
      <c r="L5" s="451">
        <v>282850</v>
      </c>
      <c r="M5" s="451">
        <v>298271</v>
      </c>
    </row>
    <row r="6" spans="1:13" s="442" customFormat="1">
      <c r="A6" s="440"/>
      <c r="B6" s="482">
        <v>11</v>
      </c>
      <c r="C6" s="450" t="s">
        <v>102</v>
      </c>
      <c r="D6" s="452">
        <v>367249</v>
      </c>
      <c r="E6" s="452">
        <v>375817</v>
      </c>
      <c r="F6" s="452">
        <v>344632</v>
      </c>
      <c r="G6" s="452">
        <v>349227</v>
      </c>
      <c r="H6" s="452">
        <v>357740</v>
      </c>
      <c r="I6" s="452">
        <v>367625</v>
      </c>
      <c r="J6" s="452">
        <v>381427</v>
      </c>
      <c r="K6" s="452">
        <v>380023</v>
      </c>
      <c r="L6" s="452">
        <v>370402</v>
      </c>
      <c r="M6" s="452">
        <v>370627</v>
      </c>
    </row>
    <row r="7" spans="1:13" s="442" customFormat="1">
      <c r="A7" s="440"/>
      <c r="B7" s="482">
        <v>14</v>
      </c>
      <c r="C7" s="450" t="s">
        <v>103</v>
      </c>
      <c r="D7" s="452">
        <v>297575</v>
      </c>
      <c r="E7" s="452">
        <v>296800</v>
      </c>
      <c r="F7" s="452">
        <v>278136</v>
      </c>
      <c r="G7" s="452">
        <v>276595</v>
      </c>
      <c r="H7" s="452">
        <v>282944</v>
      </c>
      <c r="I7" s="452">
        <v>280043</v>
      </c>
      <c r="J7" s="452">
        <v>282139</v>
      </c>
      <c r="K7" s="452">
        <v>282752</v>
      </c>
      <c r="L7" s="452">
        <v>285892</v>
      </c>
      <c r="M7" s="452">
        <v>293342</v>
      </c>
    </row>
    <row r="8" spans="1:13" s="442" customFormat="1">
      <c r="A8" s="440"/>
      <c r="B8" s="482">
        <v>18</v>
      </c>
      <c r="C8" s="450" t="s">
        <v>104</v>
      </c>
      <c r="D8" s="452">
        <v>336520</v>
      </c>
      <c r="E8" s="452">
        <v>338485</v>
      </c>
      <c r="F8" s="452">
        <v>316954</v>
      </c>
      <c r="G8" s="452">
        <v>316378</v>
      </c>
      <c r="H8" s="452">
        <v>320677</v>
      </c>
      <c r="I8" s="452">
        <v>317534</v>
      </c>
      <c r="J8" s="452">
        <v>321641</v>
      </c>
      <c r="K8" s="452">
        <v>322628</v>
      </c>
      <c r="L8" s="452">
        <v>324302</v>
      </c>
      <c r="M8" s="452">
        <v>328364</v>
      </c>
    </row>
    <row r="9" spans="1:13" s="442" customFormat="1">
      <c r="A9" s="440"/>
      <c r="B9" s="482">
        <v>21</v>
      </c>
      <c r="C9" s="450" t="s">
        <v>105</v>
      </c>
      <c r="D9" s="452">
        <v>211446</v>
      </c>
      <c r="E9" s="452">
        <v>235290</v>
      </c>
      <c r="F9" s="452">
        <v>233732</v>
      </c>
      <c r="G9" s="452">
        <v>240161</v>
      </c>
      <c r="H9" s="452">
        <v>232797</v>
      </c>
      <c r="I9" s="452">
        <v>202755</v>
      </c>
      <c r="J9" s="452">
        <v>197135</v>
      </c>
      <c r="K9" s="452">
        <v>201992</v>
      </c>
      <c r="L9" s="452">
        <v>201253</v>
      </c>
      <c r="M9" s="452">
        <v>205623</v>
      </c>
    </row>
    <row r="10" spans="1:13" s="442" customFormat="1" ht="15" customHeight="1">
      <c r="A10" s="440"/>
      <c r="B10" s="482">
        <v>23</v>
      </c>
      <c r="C10" s="450" t="s">
        <v>106</v>
      </c>
      <c r="D10" s="452">
        <v>243702</v>
      </c>
      <c r="E10" s="452">
        <v>231507</v>
      </c>
      <c r="F10" s="452">
        <v>216984</v>
      </c>
      <c r="G10" s="452">
        <v>216500</v>
      </c>
      <c r="H10" s="452">
        <v>219847</v>
      </c>
      <c r="I10" s="452">
        <v>221414</v>
      </c>
      <c r="J10" s="452">
        <v>224822</v>
      </c>
      <c r="K10" s="452">
        <v>225013</v>
      </c>
      <c r="L10" s="452">
        <v>224748</v>
      </c>
      <c r="M10" s="452">
        <v>230017</v>
      </c>
    </row>
    <row r="11" spans="1:13" s="442" customFormat="1" ht="15" customHeight="1">
      <c r="A11" s="440"/>
      <c r="B11" s="482">
        <v>29</v>
      </c>
      <c r="C11" s="450" t="s">
        <v>107</v>
      </c>
      <c r="D11" s="452">
        <v>609299</v>
      </c>
      <c r="E11" s="452">
        <v>621717</v>
      </c>
      <c r="F11" s="452">
        <v>576561</v>
      </c>
      <c r="G11" s="452">
        <v>576624</v>
      </c>
      <c r="H11" s="452">
        <v>585094</v>
      </c>
      <c r="I11" s="452">
        <v>585366</v>
      </c>
      <c r="J11" s="452">
        <v>604808</v>
      </c>
      <c r="K11" s="452">
        <v>604165</v>
      </c>
      <c r="L11" s="452">
        <v>601727</v>
      </c>
      <c r="M11" s="452">
        <v>603769</v>
      </c>
    </row>
    <row r="12" spans="1:13" s="442" customFormat="1" ht="15" customHeight="1">
      <c r="A12" s="440"/>
      <c r="B12" s="483">
        <v>41</v>
      </c>
      <c r="C12" s="454" t="s">
        <v>108</v>
      </c>
      <c r="D12" s="455">
        <v>738226</v>
      </c>
      <c r="E12" s="455">
        <v>744831</v>
      </c>
      <c r="F12" s="455">
        <v>697399</v>
      </c>
      <c r="G12" s="455">
        <v>698517</v>
      </c>
      <c r="H12" s="455">
        <v>711489</v>
      </c>
      <c r="I12" s="455">
        <v>708830</v>
      </c>
      <c r="J12" s="455">
        <v>713442</v>
      </c>
      <c r="K12" s="455">
        <v>714188</v>
      </c>
      <c r="L12" s="455">
        <v>739803</v>
      </c>
      <c r="M12" s="455">
        <v>743565</v>
      </c>
    </row>
    <row r="13" spans="1:13" s="442" customFormat="1" ht="15" customHeight="1">
      <c r="A13" s="440"/>
      <c r="B13" s="522" t="s">
        <v>74</v>
      </c>
      <c r="C13" s="521"/>
      <c r="D13" s="520">
        <v>569358</v>
      </c>
      <c r="E13" s="520">
        <v>576616</v>
      </c>
      <c r="F13" s="520">
        <v>553198</v>
      </c>
      <c r="G13" s="520">
        <v>555146</v>
      </c>
      <c r="H13" s="520">
        <v>567821</v>
      </c>
      <c r="I13" s="520">
        <v>566685</v>
      </c>
      <c r="J13" s="520">
        <f>SUM(J14:J16)</f>
        <v>569694</v>
      </c>
      <c r="K13" s="520">
        <v>560102</v>
      </c>
      <c r="L13" s="520">
        <v>565196</v>
      </c>
      <c r="M13" s="520">
        <v>567851</v>
      </c>
    </row>
    <row r="14" spans="1:13" s="442" customFormat="1" ht="15" customHeight="1">
      <c r="A14" s="440"/>
      <c r="B14" s="484">
        <v>22</v>
      </c>
      <c r="C14" s="457" t="s">
        <v>112</v>
      </c>
      <c r="D14" s="452">
        <v>97759</v>
      </c>
      <c r="E14" s="452">
        <v>99315</v>
      </c>
      <c r="F14" s="452">
        <v>93228</v>
      </c>
      <c r="G14" s="452">
        <v>95044</v>
      </c>
      <c r="H14" s="452">
        <v>99134</v>
      </c>
      <c r="I14" s="452">
        <v>101155</v>
      </c>
      <c r="J14" s="452">
        <v>103956</v>
      </c>
      <c r="K14" s="452">
        <v>98742</v>
      </c>
      <c r="L14" s="452">
        <v>95993</v>
      </c>
      <c r="M14" s="452">
        <v>96439</v>
      </c>
    </row>
    <row r="15" spans="1:13" s="442" customFormat="1">
      <c r="A15" s="440"/>
      <c r="B15" s="482">
        <v>44</v>
      </c>
      <c r="C15" s="450" t="s">
        <v>113</v>
      </c>
      <c r="D15" s="452">
        <v>53975</v>
      </c>
      <c r="E15" s="452">
        <v>54693</v>
      </c>
      <c r="F15" s="452">
        <v>53542</v>
      </c>
      <c r="G15" s="452">
        <v>53210</v>
      </c>
      <c r="H15" s="452">
        <v>54077</v>
      </c>
      <c r="I15" s="452">
        <v>54426</v>
      </c>
      <c r="J15" s="452">
        <v>55438</v>
      </c>
      <c r="K15" s="452">
        <v>54170</v>
      </c>
      <c r="L15" s="452">
        <v>54624</v>
      </c>
      <c r="M15" s="452">
        <v>54750</v>
      </c>
    </row>
    <row r="16" spans="1:13" s="442" customFormat="1">
      <c r="A16" s="440"/>
      <c r="B16" s="483">
        <v>50</v>
      </c>
      <c r="C16" s="454" t="s">
        <v>114</v>
      </c>
      <c r="D16" s="452">
        <v>417624</v>
      </c>
      <c r="E16" s="452">
        <v>422608</v>
      </c>
      <c r="F16" s="452">
        <v>406428</v>
      </c>
      <c r="G16" s="452">
        <v>406892</v>
      </c>
      <c r="H16" s="452">
        <v>414610</v>
      </c>
      <c r="I16" s="452">
        <v>411104</v>
      </c>
      <c r="J16" s="452">
        <v>410300</v>
      </c>
      <c r="K16" s="452">
        <v>407190</v>
      </c>
      <c r="L16" s="452">
        <v>414579</v>
      </c>
      <c r="M16" s="452">
        <v>416662</v>
      </c>
    </row>
    <row r="17" spans="1:13" s="442" customFormat="1">
      <c r="A17" s="440"/>
      <c r="B17" s="522" t="s">
        <v>524</v>
      </c>
      <c r="C17" s="521"/>
      <c r="D17" s="520">
        <v>360958</v>
      </c>
      <c r="E17" s="520">
        <v>363469</v>
      </c>
      <c r="F17" s="520">
        <v>352391</v>
      </c>
      <c r="G17" s="520">
        <v>349067</v>
      </c>
      <c r="H17" s="520">
        <v>351008</v>
      </c>
      <c r="I17" s="520">
        <v>352250</v>
      </c>
      <c r="J17" s="520">
        <v>360264</v>
      </c>
      <c r="K17" s="520">
        <v>360377</v>
      </c>
      <c r="L17" s="520">
        <v>359024</v>
      </c>
      <c r="M17" s="520">
        <v>361846</v>
      </c>
    </row>
    <row r="18" spans="1:13" s="442" customFormat="1">
      <c r="A18" s="440"/>
      <c r="B18" s="522" t="s">
        <v>525</v>
      </c>
      <c r="C18" s="521"/>
      <c r="D18" s="520">
        <v>428679</v>
      </c>
      <c r="E18" s="520">
        <v>447918</v>
      </c>
      <c r="F18" s="520">
        <v>443057</v>
      </c>
      <c r="G18" s="520">
        <v>470386</v>
      </c>
      <c r="H18" s="520">
        <v>490816</v>
      </c>
      <c r="I18" s="520">
        <v>495696</v>
      </c>
      <c r="J18" s="520">
        <v>511267</v>
      </c>
      <c r="K18" s="520">
        <v>505988</v>
      </c>
      <c r="L18" s="520">
        <v>492189</v>
      </c>
      <c r="M18" s="520">
        <v>431754</v>
      </c>
    </row>
    <row r="19" spans="1:13" s="442" customFormat="1">
      <c r="A19" s="440"/>
      <c r="B19" s="522" t="s">
        <v>24</v>
      </c>
      <c r="C19" s="521"/>
      <c r="D19" s="520">
        <v>809479</v>
      </c>
      <c r="E19" s="520">
        <v>819216</v>
      </c>
      <c r="F19" s="520">
        <v>765705</v>
      </c>
      <c r="G19" s="520">
        <v>754211</v>
      </c>
      <c r="H19" s="520">
        <v>759978</v>
      </c>
      <c r="I19" s="520">
        <v>754651</v>
      </c>
      <c r="J19" s="520">
        <f>SUM(J20:J21)</f>
        <v>759074</v>
      </c>
      <c r="K19" s="520">
        <v>756575</v>
      </c>
      <c r="L19" s="520">
        <v>774981</v>
      </c>
      <c r="M19" s="520">
        <v>781356</v>
      </c>
    </row>
    <row r="20" spans="1:13" s="442" customFormat="1">
      <c r="A20" s="440"/>
      <c r="B20" s="482">
        <v>35</v>
      </c>
      <c r="C20" s="450" t="s">
        <v>120</v>
      </c>
      <c r="D20" s="452">
        <v>427599</v>
      </c>
      <c r="E20" s="452">
        <v>432996</v>
      </c>
      <c r="F20" s="452">
        <v>405038</v>
      </c>
      <c r="G20" s="452">
        <v>398239</v>
      </c>
      <c r="H20" s="452">
        <v>401030</v>
      </c>
      <c r="I20" s="452">
        <v>397780</v>
      </c>
      <c r="J20" s="452">
        <v>399103</v>
      </c>
      <c r="K20" s="452">
        <v>397366</v>
      </c>
      <c r="L20" s="452">
        <v>407399</v>
      </c>
      <c r="M20" s="452">
        <v>410779</v>
      </c>
    </row>
    <row r="21" spans="1:13" s="442" customFormat="1">
      <c r="A21" s="440"/>
      <c r="B21" s="482">
        <v>38</v>
      </c>
      <c r="C21" s="450" t="s">
        <v>358</v>
      </c>
      <c r="D21" s="452">
        <v>381880</v>
      </c>
      <c r="E21" s="452">
        <v>386220</v>
      </c>
      <c r="F21" s="452">
        <v>360667</v>
      </c>
      <c r="G21" s="452">
        <v>355972</v>
      </c>
      <c r="H21" s="452">
        <v>358948</v>
      </c>
      <c r="I21" s="452">
        <v>356871</v>
      </c>
      <c r="J21" s="452">
        <v>359971</v>
      </c>
      <c r="K21" s="452">
        <v>359209</v>
      </c>
      <c r="L21" s="452">
        <v>367582</v>
      </c>
      <c r="M21" s="452">
        <v>370577</v>
      </c>
    </row>
    <row r="22" spans="1:13" s="442" customFormat="1">
      <c r="A22" s="440"/>
      <c r="B22" s="522" t="s">
        <v>526</v>
      </c>
      <c r="C22" s="521"/>
      <c r="D22" s="520">
        <v>214338</v>
      </c>
      <c r="E22" s="520">
        <v>216443</v>
      </c>
      <c r="F22" s="520">
        <v>208507</v>
      </c>
      <c r="G22" s="520">
        <v>207907</v>
      </c>
      <c r="H22" s="520">
        <v>209362</v>
      </c>
      <c r="I22" s="520">
        <v>210839</v>
      </c>
      <c r="J22" s="520">
        <v>219122</v>
      </c>
      <c r="K22" s="520">
        <v>216567</v>
      </c>
      <c r="L22" s="520">
        <v>216570</v>
      </c>
      <c r="M22" s="520">
        <v>217995</v>
      </c>
    </row>
    <row r="23" spans="1:13" s="442" customFormat="1">
      <c r="A23" s="440"/>
      <c r="B23" s="522" t="s">
        <v>326</v>
      </c>
      <c r="C23" s="521"/>
      <c r="D23" s="520">
        <v>697935</v>
      </c>
      <c r="E23" s="520">
        <v>705173</v>
      </c>
      <c r="F23" s="520">
        <v>672516</v>
      </c>
      <c r="G23" s="520">
        <v>672450</v>
      </c>
      <c r="H23" s="520">
        <v>691230</v>
      </c>
      <c r="I23" s="520">
        <v>696145</v>
      </c>
      <c r="J23" s="520">
        <f>SUM(J24:J28)</f>
        <v>699210</v>
      </c>
      <c r="K23" s="520">
        <v>696918</v>
      </c>
      <c r="L23" s="520">
        <v>716731</v>
      </c>
      <c r="M23" s="520">
        <v>710285</v>
      </c>
    </row>
    <row r="24" spans="1:13" s="442" customFormat="1">
      <c r="A24" s="440"/>
      <c r="B24" s="482">
        <v>2</v>
      </c>
      <c r="C24" s="450" t="s">
        <v>115</v>
      </c>
      <c r="D24" s="452">
        <v>138765</v>
      </c>
      <c r="E24" s="452">
        <v>140332</v>
      </c>
      <c r="F24" s="452">
        <v>134245</v>
      </c>
      <c r="G24" s="452">
        <v>135148</v>
      </c>
      <c r="H24" s="452">
        <v>140397</v>
      </c>
      <c r="I24" s="452">
        <v>142338</v>
      </c>
      <c r="J24" s="452">
        <v>141979</v>
      </c>
      <c r="K24" s="452">
        <v>141182</v>
      </c>
      <c r="L24" s="452">
        <v>142283</v>
      </c>
      <c r="M24" s="452">
        <v>141874</v>
      </c>
    </row>
    <row r="25" spans="1:13" s="442" customFormat="1">
      <c r="A25" s="440"/>
      <c r="B25" s="482">
        <v>13</v>
      </c>
      <c r="C25" s="450" t="s">
        <v>116</v>
      </c>
      <c r="D25" s="452">
        <v>164704</v>
      </c>
      <c r="E25" s="452">
        <v>166369</v>
      </c>
      <c r="F25" s="452">
        <v>156959</v>
      </c>
      <c r="G25" s="452">
        <v>156928</v>
      </c>
      <c r="H25" s="452">
        <v>160352</v>
      </c>
      <c r="I25" s="452">
        <v>161805</v>
      </c>
      <c r="J25" s="452">
        <v>164443</v>
      </c>
      <c r="K25" s="452">
        <v>165834</v>
      </c>
      <c r="L25" s="452">
        <v>171710</v>
      </c>
      <c r="M25" s="452">
        <v>166411</v>
      </c>
    </row>
    <row r="26" spans="1:13" s="442" customFormat="1">
      <c r="A26" s="441"/>
      <c r="B26" s="482">
        <v>16</v>
      </c>
      <c r="C26" s="450" t="s">
        <v>117</v>
      </c>
      <c r="D26" s="452">
        <v>75752</v>
      </c>
      <c r="E26" s="452">
        <v>76715</v>
      </c>
      <c r="F26" s="452">
        <v>73789</v>
      </c>
      <c r="G26" s="452">
        <v>73869</v>
      </c>
      <c r="H26" s="452">
        <v>76403</v>
      </c>
      <c r="I26" s="452">
        <v>78706</v>
      </c>
      <c r="J26" s="452">
        <v>76007</v>
      </c>
      <c r="K26" s="452">
        <v>75649</v>
      </c>
      <c r="L26" s="452">
        <v>78813</v>
      </c>
      <c r="M26" s="452">
        <v>76338</v>
      </c>
    </row>
    <row r="27" spans="1:13" s="442" customFormat="1">
      <c r="A27" s="329"/>
      <c r="B27" s="482">
        <v>19</v>
      </c>
      <c r="C27" s="450" t="s">
        <v>118</v>
      </c>
      <c r="D27" s="452">
        <v>90330</v>
      </c>
      <c r="E27" s="452">
        <v>90944</v>
      </c>
      <c r="F27" s="452">
        <v>87119</v>
      </c>
      <c r="G27" s="452">
        <v>87040</v>
      </c>
      <c r="H27" s="452">
        <v>90604</v>
      </c>
      <c r="I27" s="452">
        <v>89318</v>
      </c>
      <c r="J27" s="452">
        <v>89498</v>
      </c>
      <c r="K27" s="452">
        <v>88634</v>
      </c>
      <c r="L27" s="452">
        <v>90039</v>
      </c>
      <c r="M27" s="452">
        <v>92306</v>
      </c>
    </row>
    <row r="28" spans="1:13" s="442" customFormat="1">
      <c r="A28" s="329"/>
      <c r="B28" s="482">
        <v>45</v>
      </c>
      <c r="C28" s="450" t="s">
        <v>119</v>
      </c>
      <c r="D28" s="452">
        <v>228384</v>
      </c>
      <c r="E28" s="452">
        <v>230813</v>
      </c>
      <c r="F28" s="452">
        <v>220404</v>
      </c>
      <c r="G28" s="452">
        <v>219465</v>
      </c>
      <c r="H28" s="452">
        <v>223474</v>
      </c>
      <c r="I28" s="452">
        <v>223978</v>
      </c>
      <c r="J28" s="452">
        <v>227283</v>
      </c>
      <c r="K28" s="452">
        <v>225619</v>
      </c>
      <c r="L28" s="452">
        <v>233886</v>
      </c>
      <c r="M28" s="452">
        <v>233356</v>
      </c>
    </row>
    <row r="29" spans="1:13" s="442" customFormat="1">
      <c r="A29" s="329"/>
      <c r="B29" s="522" t="s">
        <v>325</v>
      </c>
      <c r="C29" s="521"/>
      <c r="D29" s="520">
        <v>906146</v>
      </c>
      <c r="E29" s="520">
        <v>915084</v>
      </c>
      <c r="F29" s="520">
        <v>885484</v>
      </c>
      <c r="G29" s="520">
        <v>878900</v>
      </c>
      <c r="H29" s="520">
        <v>886184</v>
      </c>
      <c r="I29" s="520">
        <v>889500</v>
      </c>
      <c r="J29" s="520">
        <f>SUM(J30:J38)</f>
        <v>906152</v>
      </c>
      <c r="K29" s="520">
        <v>902809</v>
      </c>
      <c r="L29" s="520">
        <v>918384</v>
      </c>
      <c r="M29" s="520">
        <v>914079</v>
      </c>
    </row>
    <row r="30" spans="1:13" s="442" customFormat="1">
      <c r="A30" s="329"/>
      <c r="B30" s="482">
        <v>5</v>
      </c>
      <c r="C30" s="450" t="s">
        <v>166</v>
      </c>
      <c r="D30" s="452">
        <v>52505</v>
      </c>
      <c r="E30" s="452">
        <v>52886</v>
      </c>
      <c r="F30" s="452">
        <v>51156</v>
      </c>
      <c r="G30" s="452">
        <v>50946</v>
      </c>
      <c r="H30" s="452">
        <v>51610</v>
      </c>
      <c r="I30" s="452">
        <v>52218</v>
      </c>
      <c r="J30" s="452">
        <v>54294</v>
      </c>
      <c r="K30" s="452">
        <v>54051</v>
      </c>
      <c r="L30" s="452">
        <v>53994</v>
      </c>
      <c r="M30" s="452">
        <v>53544</v>
      </c>
    </row>
    <row r="31" spans="1:13" s="442" customFormat="1">
      <c r="A31" s="329"/>
      <c r="B31" s="482">
        <v>9</v>
      </c>
      <c r="C31" s="450" t="s">
        <v>124</v>
      </c>
      <c r="D31" s="452">
        <v>145467</v>
      </c>
      <c r="E31" s="452">
        <v>147291</v>
      </c>
      <c r="F31" s="452">
        <v>142448</v>
      </c>
      <c r="G31" s="452">
        <v>141181</v>
      </c>
      <c r="H31" s="452">
        <v>142321</v>
      </c>
      <c r="I31" s="452">
        <v>141864</v>
      </c>
      <c r="J31" s="452">
        <v>143832</v>
      </c>
      <c r="K31" s="452">
        <v>143111</v>
      </c>
      <c r="L31" s="452">
        <v>147671</v>
      </c>
      <c r="M31" s="452">
        <v>145615</v>
      </c>
    </row>
    <row r="32" spans="1:13" s="442" customFormat="1">
      <c r="A32" s="329"/>
      <c r="B32" s="482">
        <v>24</v>
      </c>
      <c r="C32" s="450" t="s">
        <v>125</v>
      </c>
      <c r="D32" s="452">
        <v>155974</v>
      </c>
      <c r="E32" s="452">
        <v>157370</v>
      </c>
      <c r="F32" s="452">
        <v>152937</v>
      </c>
      <c r="G32" s="452">
        <v>151753</v>
      </c>
      <c r="H32" s="452">
        <v>152927</v>
      </c>
      <c r="I32" s="452">
        <v>153213</v>
      </c>
      <c r="J32" s="452">
        <v>156328</v>
      </c>
      <c r="K32" s="452">
        <v>157141</v>
      </c>
      <c r="L32" s="452">
        <v>156998</v>
      </c>
      <c r="M32" s="452">
        <v>157794</v>
      </c>
    </row>
    <row r="33" spans="1:13" s="442" customFormat="1">
      <c r="A33" s="329"/>
      <c r="B33" s="482">
        <v>34</v>
      </c>
      <c r="C33" s="450" t="s">
        <v>126</v>
      </c>
      <c r="D33" s="452">
        <v>62699</v>
      </c>
      <c r="E33" s="452">
        <v>63551</v>
      </c>
      <c r="F33" s="452">
        <v>61446</v>
      </c>
      <c r="G33" s="452">
        <v>61149</v>
      </c>
      <c r="H33" s="452">
        <v>61235</v>
      </c>
      <c r="I33" s="452">
        <v>62029</v>
      </c>
      <c r="J33" s="452">
        <v>63181</v>
      </c>
      <c r="K33" s="452">
        <v>63081</v>
      </c>
      <c r="L33" s="452">
        <v>63572</v>
      </c>
      <c r="M33" s="452">
        <v>63660</v>
      </c>
    </row>
    <row r="34" spans="1:13" s="442" customFormat="1">
      <c r="A34" s="329"/>
      <c r="B34" s="482">
        <v>37</v>
      </c>
      <c r="C34" s="450" t="s">
        <v>127</v>
      </c>
      <c r="D34" s="452">
        <v>118797</v>
      </c>
      <c r="E34" s="452">
        <v>119726</v>
      </c>
      <c r="F34" s="452">
        <v>115310</v>
      </c>
      <c r="G34" s="452">
        <v>114649</v>
      </c>
      <c r="H34" s="452">
        <v>115418</v>
      </c>
      <c r="I34" s="452">
        <v>115411</v>
      </c>
      <c r="J34" s="452">
        <v>117137</v>
      </c>
      <c r="K34" s="452">
        <v>116563</v>
      </c>
      <c r="L34" s="452">
        <v>117653</v>
      </c>
      <c r="M34" s="452">
        <v>119002</v>
      </c>
    </row>
    <row r="35" spans="1:13" s="442" customFormat="1">
      <c r="A35" s="329"/>
      <c r="B35" s="482">
        <v>40</v>
      </c>
      <c r="C35" s="450" t="s">
        <v>128</v>
      </c>
      <c r="D35" s="452">
        <v>59700</v>
      </c>
      <c r="E35" s="452">
        <v>60837</v>
      </c>
      <c r="F35" s="452">
        <v>59630</v>
      </c>
      <c r="G35" s="452">
        <v>58826</v>
      </c>
      <c r="H35" s="452">
        <v>59286</v>
      </c>
      <c r="I35" s="452">
        <v>59982</v>
      </c>
      <c r="J35" s="452">
        <v>62205</v>
      </c>
      <c r="K35" s="452">
        <v>61500</v>
      </c>
      <c r="L35" s="452">
        <v>64703</v>
      </c>
      <c r="M35" s="452">
        <v>61673</v>
      </c>
    </row>
    <row r="36" spans="1:13" s="442" customFormat="1">
      <c r="A36" s="329"/>
      <c r="B36" s="482">
        <v>42</v>
      </c>
      <c r="C36" s="450" t="s">
        <v>129</v>
      </c>
      <c r="D36" s="452">
        <v>38399</v>
      </c>
      <c r="E36" s="452">
        <v>38958</v>
      </c>
      <c r="F36" s="452">
        <v>37966</v>
      </c>
      <c r="G36" s="452">
        <v>37830</v>
      </c>
      <c r="H36" s="452">
        <v>38056</v>
      </c>
      <c r="I36" s="452">
        <v>38244</v>
      </c>
      <c r="J36" s="452">
        <v>39657</v>
      </c>
      <c r="K36" s="452">
        <v>39332</v>
      </c>
      <c r="L36" s="452">
        <v>39995</v>
      </c>
      <c r="M36" s="452">
        <v>39928</v>
      </c>
    </row>
    <row r="37" spans="1:13" s="442" customFormat="1">
      <c r="A37" s="329"/>
      <c r="B37" s="482">
        <v>47</v>
      </c>
      <c r="C37" s="450" t="s">
        <v>130</v>
      </c>
      <c r="D37" s="452">
        <v>216622</v>
      </c>
      <c r="E37" s="452">
        <v>217966</v>
      </c>
      <c r="F37" s="452">
        <v>209626</v>
      </c>
      <c r="G37" s="452">
        <v>208081</v>
      </c>
      <c r="H37" s="452">
        <v>210179</v>
      </c>
      <c r="I37" s="452">
        <v>210903</v>
      </c>
      <c r="J37" s="452">
        <v>212118</v>
      </c>
      <c r="K37" s="452">
        <v>210776</v>
      </c>
      <c r="L37" s="452">
        <v>215920</v>
      </c>
      <c r="M37" s="452">
        <v>215348</v>
      </c>
    </row>
    <row r="38" spans="1:13" s="442" customFormat="1">
      <c r="A38" s="329"/>
      <c r="B38" s="482">
        <v>49</v>
      </c>
      <c r="C38" s="450" t="s">
        <v>131</v>
      </c>
      <c r="D38" s="452">
        <v>55983</v>
      </c>
      <c r="E38" s="452">
        <v>56499</v>
      </c>
      <c r="F38" s="452">
        <v>54965</v>
      </c>
      <c r="G38" s="452">
        <v>54485</v>
      </c>
      <c r="H38" s="452">
        <v>55152</v>
      </c>
      <c r="I38" s="452">
        <v>55636</v>
      </c>
      <c r="J38" s="452">
        <v>57400</v>
      </c>
      <c r="K38" s="452">
        <v>57254</v>
      </c>
      <c r="L38" s="452">
        <v>57878</v>
      </c>
      <c r="M38" s="452">
        <v>57515</v>
      </c>
    </row>
    <row r="39" spans="1:13" s="442" customFormat="1">
      <c r="A39" s="329"/>
      <c r="B39" s="522" t="s">
        <v>40</v>
      </c>
      <c r="C39" s="521"/>
      <c r="D39" s="520">
        <v>3402048</v>
      </c>
      <c r="E39" s="520">
        <v>3442733</v>
      </c>
      <c r="F39" s="520">
        <v>3312220</v>
      </c>
      <c r="G39" s="520">
        <v>3296324</v>
      </c>
      <c r="H39" s="520">
        <v>3318138</v>
      </c>
      <c r="I39" s="520">
        <v>3308724</v>
      </c>
      <c r="J39" s="520">
        <f>SUM(J40:J43)</f>
        <v>3330662</v>
      </c>
      <c r="K39" s="520">
        <v>3313673</v>
      </c>
      <c r="L39" s="520">
        <v>3341309</v>
      </c>
      <c r="M39" s="520">
        <v>3374737</v>
      </c>
    </row>
    <row r="40" spans="1:13" s="442" customFormat="1">
      <c r="A40" s="329"/>
      <c r="B40" s="482">
        <v>8</v>
      </c>
      <c r="C40" s="450" t="s">
        <v>97</v>
      </c>
      <c r="D40" s="452">
        <v>2605315</v>
      </c>
      <c r="E40" s="452">
        <v>2632418</v>
      </c>
      <c r="F40" s="452">
        <v>2534974</v>
      </c>
      <c r="G40" s="452">
        <v>2517003</v>
      </c>
      <c r="H40" s="452">
        <v>2524818</v>
      </c>
      <c r="I40" s="452">
        <v>2499926</v>
      </c>
      <c r="J40" s="452">
        <v>2495877</v>
      </c>
      <c r="K40" s="452">
        <v>2487375</v>
      </c>
      <c r="L40" s="452">
        <v>2535537</v>
      </c>
      <c r="M40" s="452">
        <v>2570018</v>
      </c>
    </row>
    <row r="41" spans="1:13" s="442" customFormat="1">
      <c r="A41" s="329"/>
      <c r="B41" s="482">
        <v>17</v>
      </c>
      <c r="C41" s="450" t="s">
        <v>618</v>
      </c>
      <c r="D41" s="452">
        <v>312481</v>
      </c>
      <c r="E41" s="452">
        <v>318123</v>
      </c>
      <c r="F41" s="452">
        <v>305922</v>
      </c>
      <c r="G41" s="452">
        <v>304473</v>
      </c>
      <c r="H41" s="452">
        <v>308129</v>
      </c>
      <c r="I41" s="452">
        <v>317900</v>
      </c>
      <c r="J41" s="452">
        <v>331097</v>
      </c>
      <c r="K41" s="452">
        <v>327149</v>
      </c>
      <c r="L41" s="452">
        <v>317158</v>
      </c>
      <c r="M41" s="452">
        <v>313976</v>
      </c>
    </row>
    <row r="42" spans="1:13" s="442" customFormat="1">
      <c r="A42" s="329"/>
      <c r="B42" s="482">
        <v>25</v>
      </c>
      <c r="C42" s="450" t="s">
        <v>620</v>
      </c>
      <c r="D42" s="452">
        <v>186812</v>
      </c>
      <c r="E42" s="452">
        <v>189649</v>
      </c>
      <c r="F42" s="452">
        <v>180861</v>
      </c>
      <c r="G42" s="452">
        <v>183046</v>
      </c>
      <c r="H42" s="452">
        <v>189319</v>
      </c>
      <c r="I42" s="452">
        <v>192275</v>
      </c>
      <c r="J42" s="452">
        <v>196744</v>
      </c>
      <c r="K42" s="452">
        <v>193501</v>
      </c>
      <c r="L42" s="452">
        <v>186586</v>
      </c>
      <c r="M42" s="452">
        <v>185991</v>
      </c>
    </row>
    <row r="43" spans="1:13" s="442" customFormat="1">
      <c r="A43" s="329"/>
      <c r="B43" s="482">
        <v>43</v>
      </c>
      <c r="C43" s="450" t="s">
        <v>98</v>
      </c>
      <c r="D43" s="452">
        <v>297440</v>
      </c>
      <c r="E43" s="452">
        <v>302543</v>
      </c>
      <c r="F43" s="452">
        <v>290463</v>
      </c>
      <c r="G43" s="452">
        <v>291802</v>
      </c>
      <c r="H43" s="452">
        <v>295872</v>
      </c>
      <c r="I43" s="452">
        <v>298623</v>
      </c>
      <c r="J43" s="452">
        <v>306944</v>
      </c>
      <c r="K43" s="452">
        <v>305648</v>
      </c>
      <c r="L43" s="452">
        <v>302028</v>
      </c>
      <c r="M43" s="452">
        <v>304752</v>
      </c>
    </row>
    <row r="44" spans="1:13" s="442" customFormat="1">
      <c r="A44" s="329"/>
      <c r="B44" s="522" t="s">
        <v>360</v>
      </c>
      <c r="C44" s="521"/>
      <c r="D44" s="520">
        <v>1903511</v>
      </c>
      <c r="E44" s="520">
        <v>1927862</v>
      </c>
      <c r="F44" s="520">
        <v>1824783</v>
      </c>
      <c r="G44" s="520">
        <v>1810620</v>
      </c>
      <c r="H44" s="520">
        <v>1827374</v>
      </c>
      <c r="I44" s="520">
        <v>1824795</v>
      </c>
      <c r="J44" s="520">
        <f>SUM(J45:J47)</f>
        <v>1848522</v>
      </c>
      <c r="K44" s="520">
        <v>1826616</v>
      </c>
      <c r="L44" s="520">
        <v>1872770</v>
      </c>
      <c r="M44" s="520">
        <v>1923157</v>
      </c>
    </row>
    <row r="45" spans="1:13" s="442" customFormat="1">
      <c r="A45" s="329"/>
      <c r="B45" s="482">
        <v>3</v>
      </c>
      <c r="C45" s="450" t="s">
        <v>109</v>
      </c>
      <c r="D45" s="452">
        <v>649918</v>
      </c>
      <c r="E45" s="452">
        <v>660665</v>
      </c>
      <c r="F45" s="452">
        <v>616651</v>
      </c>
      <c r="G45" s="452">
        <v>618900</v>
      </c>
      <c r="H45" s="452">
        <v>627214</v>
      </c>
      <c r="I45" s="452">
        <v>631850</v>
      </c>
      <c r="J45" s="452">
        <v>645390</v>
      </c>
      <c r="K45" s="452">
        <v>632812</v>
      </c>
      <c r="L45" s="452">
        <v>645492</v>
      </c>
      <c r="M45" s="452">
        <v>649337</v>
      </c>
    </row>
    <row r="46" spans="1:13" s="442" customFormat="1">
      <c r="A46" s="329"/>
      <c r="B46" s="482">
        <v>12</v>
      </c>
      <c r="C46" s="450" t="s">
        <v>110</v>
      </c>
      <c r="D46" s="452">
        <v>235254</v>
      </c>
      <c r="E46" s="452">
        <v>235799</v>
      </c>
      <c r="F46" s="452">
        <v>224546</v>
      </c>
      <c r="G46" s="452">
        <v>221038</v>
      </c>
      <c r="H46" s="452">
        <v>220187</v>
      </c>
      <c r="I46" s="452">
        <v>221232</v>
      </c>
      <c r="J46" s="452">
        <v>227030</v>
      </c>
      <c r="K46" s="452">
        <v>223281</v>
      </c>
      <c r="L46" s="452">
        <v>229859</v>
      </c>
      <c r="M46" s="452">
        <v>241784</v>
      </c>
    </row>
    <row r="47" spans="1:13" s="442" customFormat="1">
      <c r="A47" s="329"/>
      <c r="B47" s="482">
        <v>46</v>
      </c>
      <c r="C47" s="450" t="s">
        <v>111</v>
      </c>
      <c r="D47" s="452">
        <v>1018339</v>
      </c>
      <c r="E47" s="452">
        <v>1031398</v>
      </c>
      <c r="F47" s="452">
        <v>983586</v>
      </c>
      <c r="G47" s="452">
        <v>970682</v>
      </c>
      <c r="H47" s="452">
        <v>979973</v>
      </c>
      <c r="I47" s="452">
        <v>971713</v>
      </c>
      <c r="J47" s="452">
        <v>976102</v>
      </c>
      <c r="K47" s="452">
        <v>970523</v>
      </c>
      <c r="L47" s="452">
        <v>997419</v>
      </c>
      <c r="M47" s="452">
        <v>1032036</v>
      </c>
    </row>
    <row r="48" spans="1:13" s="442" customFormat="1">
      <c r="A48" s="329"/>
      <c r="B48" s="522" t="s">
        <v>43</v>
      </c>
      <c r="C48" s="521"/>
      <c r="D48" s="520">
        <v>384152</v>
      </c>
      <c r="E48" s="520">
        <v>388031</v>
      </c>
      <c r="F48" s="520">
        <v>373119</v>
      </c>
      <c r="G48" s="520">
        <v>375359</v>
      </c>
      <c r="H48" s="520">
        <v>385331</v>
      </c>
      <c r="I48" s="520">
        <v>384096</v>
      </c>
      <c r="J48" s="520">
        <f>SUM(J49:J50)</f>
        <v>390854</v>
      </c>
      <c r="K48" s="520">
        <v>392595</v>
      </c>
      <c r="L48" s="520">
        <v>392969</v>
      </c>
      <c r="M48" s="520">
        <v>393607</v>
      </c>
    </row>
    <row r="49" spans="1:13" s="442" customFormat="1">
      <c r="A49" s="329"/>
      <c r="B49" s="484">
        <v>6</v>
      </c>
      <c r="C49" s="457" t="s">
        <v>123</v>
      </c>
      <c r="D49" s="451">
        <v>140047</v>
      </c>
      <c r="E49" s="451">
        <v>141661</v>
      </c>
      <c r="F49" s="451">
        <v>136850</v>
      </c>
      <c r="G49" s="451">
        <v>137893</v>
      </c>
      <c r="H49" s="451">
        <v>140954</v>
      </c>
      <c r="I49" s="451">
        <v>141372</v>
      </c>
      <c r="J49" s="451">
        <v>143634</v>
      </c>
      <c r="K49" s="451">
        <v>143829</v>
      </c>
      <c r="L49" s="451">
        <v>144531</v>
      </c>
      <c r="M49" s="451">
        <v>145446</v>
      </c>
    </row>
    <row r="50" spans="1:13" s="442" customFormat="1">
      <c r="A50" s="329"/>
      <c r="B50" s="482">
        <v>10</v>
      </c>
      <c r="C50" s="450" t="s">
        <v>511</v>
      </c>
      <c r="D50" s="452">
        <v>244105</v>
      </c>
      <c r="E50" s="452">
        <v>246370</v>
      </c>
      <c r="F50" s="452">
        <v>236269</v>
      </c>
      <c r="G50" s="452">
        <v>237466</v>
      </c>
      <c r="H50" s="452">
        <v>244377</v>
      </c>
      <c r="I50" s="452">
        <v>242724</v>
      </c>
      <c r="J50" s="452">
        <v>247220</v>
      </c>
      <c r="K50" s="452">
        <v>248766</v>
      </c>
      <c r="L50" s="452">
        <v>248438</v>
      </c>
      <c r="M50" s="452">
        <v>248161</v>
      </c>
    </row>
    <row r="51" spans="1:13" s="442" customFormat="1">
      <c r="A51" s="329"/>
      <c r="B51" s="522" t="s">
        <v>46</v>
      </c>
      <c r="C51" s="521"/>
      <c r="D51" s="520">
        <v>1003591</v>
      </c>
      <c r="E51" s="520">
        <v>1012422</v>
      </c>
      <c r="F51" s="520">
        <v>980069</v>
      </c>
      <c r="G51" s="520">
        <v>969784</v>
      </c>
      <c r="H51" s="520">
        <v>979472</v>
      </c>
      <c r="I51" s="520">
        <v>985842</v>
      </c>
      <c r="J51" s="520">
        <f>SUM(J52:J55)</f>
        <v>1004685</v>
      </c>
      <c r="K51" s="520">
        <v>1005099</v>
      </c>
      <c r="L51" s="520">
        <v>1005106</v>
      </c>
      <c r="M51" s="520">
        <v>1012710</v>
      </c>
    </row>
    <row r="52" spans="1:13" s="442" customFormat="1">
      <c r="A52" s="329"/>
      <c r="B52" s="482">
        <v>15</v>
      </c>
      <c r="C52" s="450" t="s">
        <v>622</v>
      </c>
      <c r="D52" s="452">
        <v>430712</v>
      </c>
      <c r="E52" s="452">
        <v>434999</v>
      </c>
      <c r="F52" s="452">
        <v>421433</v>
      </c>
      <c r="G52" s="452">
        <v>416266</v>
      </c>
      <c r="H52" s="452">
        <v>419168</v>
      </c>
      <c r="I52" s="452">
        <v>419919</v>
      </c>
      <c r="J52" s="452">
        <v>426822</v>
      </c>
      <c r="K52" s="452">
        <v>426203</v>
      </c>
      <c r="L52" s="452">
        <v>428276</v>
      </c>
      <c r="M52" s="452">
        <v>432094</v>
      </c>
    </row>
    <row r="53" spans="1:13" s="442" customFormat="1">
      <c r="A53" s="329"/>
      <c r="B53" s="482">
        <v>27</v>
      </c>
      <c r="C53" s="450" t="s">
        <v>99</v>
      </c>
      <c r="D53" s="452">
        <v>120507</v>
      </c>
      <c r="E53" s="452">
        <v>121229</v>
      </c>
      <c r="F53" s="452">
        <v>118961</v>
      </c>
      <c r="G53" s="452">
        <v>117697</v>
      </c>
      <c r="H53" s="452">
        <v>118614</v>
      </c>
      <c r="I53" s="452">
        <v>119329</v>
      </c>
      <c r="J53" s="452">
        <v>121741</v>
      </c>
      <c r="K53" s="452">
        <v>121575</v>
      </c>
      <c r="L53" s="452">
        <v>121432</v>
      </c>
      <c r="M53" s="452">
        <v>121479</v>
      </c>
    </row>
    <row r="54" spans="1:13" s="442" customFormat="1">
      <c r="A54" s="329"/>
      <c r="B54" s="482">
        <v>32</v>
      </c>
      <c r="C54" s="450" t="s">
        <v>361</v>
      </c>
      <c r="D54" s="452">
        <v>101492</v>
      </c>
      <c r="E54" s="452">
        <v>102172</v>
      </c>
      <c r="F54" s="452">
        <v>99559</v>
      </c>
      <c r="G54" s="452">
        <v>98611</v>
      </c>
      <c r="H54" s="452">
        <v>99300</v>
      </c>
      <c r="I54" s="452">
        <v>100069</v>
      </c>
      <c r="J54" s="452">
        <v>101570</v>
      </c>
      <c r="K54" s="452">
        <v>102184</v>
      </c>
      <c r="L54" s="452">
        <v>102253</v>
      </c>
      <c r="M54" s="452">
        <v>102429</v>
      </c>
    </row>
    <row r="55" spans="1:13" s="442" customFormat="1">
      <c r="A55" s="329"/>
      <c r="B55" s="482">
        <v>36</v>
      </c>
      <c r="C55" s="450" t="s">
        <v>100</v>
      </c>
      <c r="D55" s="452">
        <v>350880</v>
      </c>
      <c r="E55" s="452">
        <v>354022</v>
      </c>
      <c r="F55" s="452">
        <v>340116</v>
      </c>
      <c r="G55" s="452">
        <v>337210</v>
      </c>
      <c r="H55" s="452">
        <v>342390</v>
      </c>
      <c r="I55" s="452">
        <v>346525</v>
      </c>
      <c r="J55" s="452">
        <v>354552</v>
      </c>
      <c r="K55" s="452">
        <v>355137</v>
      </c>
      <c r="L55" s="452">
        <v>353145</v>
      </c>
      <c r="M55" s="452">
        <v>356708</v>
      </c>
    </row>
    <row r="56" spans="1:13" s="442" customFormat="1">
      <c r="A56" s="329"/>
      <c r="B56" s="522" t="s">
        <v>512</v>
      </c>
      <c r="C56" s="521"/>
      <c r="D56" s="520">
        <v>3249267</v>
      </c>
      <c r="E56" s="520">
        <v>3279409</v>
      </c>
      <c r="F56" s="520">
        <v>3145115</v>
      </c>
      <c r="G56" s="520">
        <v>3121537</v>
      </c>
      <c r="H56" s="520">
        <v>3134111</v>
      </c>
      <c r="I56" s="520">
        <v>3107380</v>
      </c>
      <c r="J56" s="520">
        <v>3115808</v>
      </c>
      <c r="K56" s="520">
        <v>3112659</v>
      </c>
      <c r="L56" s="520">
        <v>3165828</v>
      </c>
      <c r="M56" s="520">
        <v>3207388</v>
      </c>
    </row>
    <row r="57" spans="1:13" s="442" customFormat="1">
      <c r="A57" s="329"/>
      <c r="B57" s="522" t="s">
        <v>657</v>
      </c>
      <c r="C57" s="521"/>
      <c r="D57" s="520">
        <v>583580</v>
      </c>
      <c r="E57" s="520">
        <v>596494</v>
      </c>
      <c r="F57" s="520">
        <v>570249</v>
      </c>
      <c r="G57" s="520">
        <v>580101</v>
      </c>
      <c r="H57" s="520">
        <v>589581</v>
      </c>
      <c r="I57" s="520">
        <v>577648</v>
      </c>
      <c r="J57" s="520">
        <v>580157</v>
      </c>
      <c r="K57" s="520">
        <v>570787</v>
      </c>
      <c r="L57" s="520">
        <v>580992</v>
      </c>
      <c r="M57" s="520">
        <v>595370</v>
      </c>
    </row>
    <row r="58" spans="1:13" s="442" customFormat="1">
      <c r="A58" s="329"/>
      <c r="B58" s="522" t="s">
        <v>527</v>
      </c>
      <c r="C58" s="521"/>
      <c r="D58" s="520">
        <v>284908</v>
      </c>
      <c r="E58" s="520">
        <v>288913</v>
      </c>
      <c r="F58" s="520">
        <v>281996</v>
      </c>
      <c r="G58" s="520">
        <v>281222</v>
      </c>
      <c r="H58" s="520">
        <v>282307</v>
      </c>
      <c r="I58" s="520">
        <v>276982</v>
      </c>
      <c r="J58" s="520">
        <v>280647</v>
      </c>
      <c r="K58" s="520">
        <v>277976</v>
      </c>
      <c r="L58" s="520">
        <v>285595</v>
      </c>
      <c r="M58" s="520">
        <v>288392</v>
      </c>
    </row>
    <row r="59" spans="1:13" s="442" customFormat="1">
      <c r="A59" s="329"/>
      <c r="B59" s="522" t="s">
        <v>75</v>
      </c>
      <c r="C59" s="521"/>
      <c r="D59" s="520">
        <v>963293</v>
      </c>
      <c r="E59" s="520">
        <v>973228</v>
      </c>
      <c r="F59" s="520">
        <v>950234</v>
      </c>
      <c r="G59" s="520">
        <v>944054</v>
      </c>
      <c r="H59" s="520">
        <v>945712</v>
      </c>
      <c r="I59" s="520">
        <v>929264</v>
      </c>
      <c r="J59" s="520">
        <f>SUM(J60:J62)</f>
        <v>932645</v>
      </c>
      <c r="K59" s="520">
        <v>918732</v>
      </c>
      <c r="L59" s="520">
        <v>948187</v>
      </c>
      <c r="M59" s="520">
        <v>959020</v>
      </c>
    </row>
    <row r="60" spans="1:13" s="442" customFormat="1">
      <c r="A60" s="329"/>
      <c r="B60" s="482">
        <v>1</v>
      </c>
      <c r="C60" s="450" t="s">
        <v>367</v>
      </c>
      <c r="D60" s="452">
        <v>158755</v>
      </c>
      <c r="E60" s="452">
        <v>159887</v>
      </c>
      <c r="F60" s="452">
        <v>154479</v>
      </c>
      <c r="G60" s="452">
        <v>153813</v>
      </c>
      <c r="H60" s="452">
        <v>155027</v>
      </c>
      <c r="I60" s="452">
        <v>151811</v>
      </c>
      <c r="J60" s="452">
        <v>151950</v>
      </c>
      <c r="K60" s="452">
        <v>149275</v>
      </c>
      <c r="L60" s="452">
        <v>156999</v>
      </c>
      <c r="M60" s="452">
        <v>156553</v>
      </c>
    </row>
    <row r="61" spans="1:13" s="442" customFormat="1">
      <c r="A61" s="329"/>
      <c r="B61" s="482">
        <v>20</v>
      </c>
      <c r="C61" s="450" t="s">
        <v>368</v>
      </c>
      <c r="D61" s="452">
        <v>322097</v>
      </c>
      <c r="E61" s="452">
        <v>325940</v>
      </c>
      <c r="F61" s="452">
        <v>319833</v>
      </c>
      <c r="G61" s="452">
        <v>317090</v>
      </c>
      <c r="H61" s="452">
        <v>317342</v>
      </c>
      <c r="I61" s="452">
        <v>312798</v>
      </c>
      <c r="J61" s="452">
        <v>314497</v>
      </c>
      <c r="K61" s="452">
        <v>309519</v>
      </c>
      <c r="L61" s="452">
        <v>317576</v>
      </c>
      <c r="M61" s="452">
        <v>322063</v>
      </c>
    </row>
    <row r="62" spans="1:13" s="442" customFormat="1">
      <c r="A62" s="329"/>
      <c r="B62" s="482">
        <v>48</v>
      </c>
      <c r="C62" s="450" t="s">
        <v>632</v>
      </c>
      <c r="D62" s="452">
        <v>482441</v>
      </c>
      <c r="E62" s="452">
        <v>487401</v>
      </c>
      <c r="F62" s="452">
        <v>475922</v>
      </c>
      <c r="G62" s="452">
        <v>473151</v>
      </c>
      <c r="H62" s="452">
        <v>473343</v>
      </c>
      <c r="I62" s="452">
        <v>464655</v>
      </c>
      <c r="J62" s="452">
        <v>466198</v>
      </c>
      <c r="K62" s="452">
        <v>459938</v>
      </c>
      <c r="L62" s="452">
        <v>473612</v>
      </c>
      <c r="M62" s="452">
        <v>480404</v>
      </c>
    </row>
    <row r="63" spans="1:13" s="442" customFormat="1">
      <c r="A63" s="329"/>
      <c r="B63" s="522" t="s">
        <v>513</v>
      </c>
      <c r="C63" s="521"/>
      <c r="D63" s="520">
        <v>128775</v>
      </c>
      <c r="E63" s="520">
        <v>129716</v>
      </c>
      <c r="F63" s="520">
        <v>125421</v>
      </c>
      <c r="G63" s="520">
        <v>124960</v>
      </c>
      <c r="H63" s="520">
        <v>126926</v>
      </c>
      <c r="I63" s="520">
        <v>124600</v>
      </c>
      <c r="J63" s="520">
        <v>124964</v>
      </c>
      <c r="K63" s="520">
        <v>125609</v>
      </c>
      <c r="L63" s="520">
        <v>132492</v>
      </c>
      <c r="M63" s="520">
        <v>128151</v>
      </c>
    </row>
    <row r="64" spans="1:13">
      <c r="B64" s="1163" t="s">
        <v>528</v>
      </c>
      <c r="C64" s="1164"/>
      <c r="D64" s="520">
        <v>22965</v>
      </c>
      <c r="E64" s="520">
        <v>23200</v>
      </c>
      <c r="F64" s="520">
        <v>22341</v>
      </c>
      <c r="G64" s="520">
        <v>21639</v>
      </c>
      <c r="H64" s="520">
        <v>21636</v>
      </c>
      <c r="I64" s="520">
        <v>20940</v>
      </c>
      <c r="J64" s="520">
        <v>21239</v>
      </c>
      <c r="K64" s="520">
        <v>21071</v>
      </c>
      <c r="L64" s="520">
        <v>20945</v>
      </c>
      <c r="M64" s="520">
        <v>21207</v>
      </c>
    </row>
    <row r="65" spans="1:13">
      <c r="B65" s="1163" t="s">
        <v>529</v>
      </c>
      <c r="C65" s="1164"/>
      <c r="D65" s="520">
        <v>24252</v>
      </c>
      <c r="E65" s="520">
        <v>24501</v>
      </c>
      <c r="F65" s="520">
        <v>23895</v>
      </c>
      <c r="G65" s="520">
        <v>23141</v>
      </c>
      <c r="H65" s="520">
        <v>23066</v>
      </c>
      <c r="I65" s="520">
        <v>22794</v>
      </c>
      <c r="J65" s="520">
        <v>23269</v>
      </c>
      <c r="K65" s="520">
        <v>22835</v>
      </c>
      <c r="L65" s="520">
        <v>23484</v>
      </c>
      <c r="M65" s="520">
        <v>23801</v>
      </c>
    </row>
    <row r="66" spans="1:13" s="473" customFormat="1">
      <c r="A66" s="329"/>
      <c r="B66" s="531"/>
      <c r="C66" s="529" t="s">
        <v>12</v>
      </c>
      <c r="D66" s="530">
        <v>19041595</v>
      </c>
      <c r="E66" s="530">
        <v>19279415</v>
      </c>
      <c r="F66" s="530">
        <v>18445436</v>
      </c>
      <c r="G66" s="530">
        <v>18396362</v>
      </c>
      <c r="H66" s="530">
        <v>18584176</v>
      </c>
      <c r="I66" s="530">
        <v>18484270</v>
      </c>
      <c r="J66" s="530">
        <f>J65+J64+J63+J59+J58+J57+J56+J51+J48+J44+J39+J29+J23+J22+J19+J18+J17+J13+J4</f>
        <v>18673847</v>
      </c>
      <c r="K66" s="530">
        <v>18591306</v>
      </c>
      <c r="L66" s="530">
        <v>18843729</v>
      </c>
      <c r="M66" s="530">
        <v>18986284</v>
      </c>
    </row>
    <row r="80" spans="1:13">
      <c r="L80" s="899">
        <f>SUM(K81:K88)</f>
        <v>0</v>
      </c>
      <c r="M80" s="899">
        <f>SUM(L81:L88)</f>
        <v>0</v>
      </c>
    </row>
    <row r="81" spans="12:13">
      <c r="L81" s="899"/>
      <c r="M81" s="899"/>
    </row>
    <row r="82" spans="12:13">
      <c r="L82" s="899"/>
      <c r="M82" s="899"/>
    </row>
    <row r="83" spans="12:13">
      <c r="L83" s="899"/>
      <c r="M83" s="899"/>
    </row>
    <row r="84" spans="12:13">
      <c r="L84" s="899"/>
      <c r="M84" s="899"/>
    </row>
    <row r="85" spans="12:13">
      <c r="L85" s="899"/>
      <c r="M85" s="899"/>
    </row>
    <row r="86" spans="12:13">
      <c r="L86" s="899"/>
      <c r="M86" s="899"/>
    </row>
    <row r="87" spans="12:13">
      <c r="L87" s="899"/>
      <c r="M87" s="899"/>
    </row>
    <row r="88" spans="12:13">
      <c r="L88" s="899"/>
      <c r="M88" s="899"/>
    </row>
    <row r="89" spans="12:13">
      <c r="L89" s="899">
        <f>SUM(K90:K92)</f>
        <v>0</v>
      </c>
      <c r="M89" s="899">
        <f>SUM(L90:L92)</f>
        <v>0</v>
      </c>
    </row>
    <row r="90" spans="12:13">
      <c r="L90" s="900"/>
      <c r="M90" s="900"/>
    </row>
    <row r="91" spans="12:13">
      <c r="L91" s="900"/>
      <c r="M91" s="900"/>
    </row>
    <row r="92" spans="12:13">
      <c r="L92" s="900"/>
      <c r="M92" s="900"/>
    </row>
    <row r="93" spans="12:13">
      <c r="L93" s="901">
        <f>D88</f>
        <v>0</v>
      </c>
      <c r="M93" s="901">
        <f>E88</f>
        <v>0</v>
      </c>
    </row>
    <row r="94" spans="12:13">
      <c r="L94" s="901">
        <f>D108</f>
        <v>0</v>
      </c>
      <c r="M94" s="901">
        <f>E108</f>
        <v>0</v>
      </c>
    </row>
    <row r="95" spans="12:13">
      <c r="L95" s="899">
        <f>SUM(K96:K97)</f>
        <v>0</v>
      </c>
      <c r="M95" s="899">
        <f>SUM(L96:L97)</f>
        <v>0</v>
      </c>
    </row>
    <row r="96" spans="12:13">
      <c r="L96" s="900"/>
      <c r="M96" s="900"/>
    </row>
    <row r="97" spans="12:13">
      <c r="L97" s="900"/>
      <c r="M97" s="900"/>
    </row>
    <row r="98" spans="12:13">
      <c r="L98" s="901">
        <f>D96</f>
        <v>0</v>
      </c>
      <c r="M98" s="901">
        <f>E96</f>
        <v>0</v>
      </c>
    </row>
    <row r="99" spans="12:13">
      <c r="L99" s="899">
        <f>SUM(K100:K104)</f>
        <v>0</v>
      </c>
      <c r="M99" s="899">
        <f>SUM(L100:L104)</f>
        <v>0</v>
      </c>
    </row>
    <row r="100" spans="12:13">
      <c r="L100" s="900"/>
      <c r="M100" s="900"/>
    </row>
    <row r="101" spans="12:13">
      <c r="L101" s="900"/>
      <c r="M101" s="900"/>
    </row>
    <row r="102" spans="12:13">
      <c r="L102" s="900"/>
      <c r="M102" s="900"/>
    </row>
    <row r="103" spans="12:13">
      <c r="L103" s="900"/>
      <c r="M103" s="900"/>
    </row>
    <row r="104" spans="12:13">
      <c r="L104" s="900"/>
      <c r="M104" s="900"/>
    </row>
    <row r="105" spans="12:13">
      <c r="L105" s="899">
        <f>SUM(K106:K114)</f>
        <v>0</v>
      </c>
      <c r="M105" s="899">
        <f>SUM(L106:L114)</f>
        <v>0</v>
      </c>
    </row>
    <row r="106" spans="12:13">
      <c r="L106" s="900"/>
      <c r="M106" s="900"/>
    </row>
    <row r="107" spans="12:13">
      <c r="L107" s="900"/>
      <c r="M107" s="900"/>
    </row>
    <row r="108" spans="12:13">
      <c r="L108" s="900"/>
      <c r="M108" s="900"/>
    </row>
    <row r="109" spans="12:13">
      <c r="L109" s="900"/>
      <c r="M109" s="900"/>
    </row>
    <row r="110" spans="12:13">
      <c r="L110" s="900"/>
      <c r="M110" s="900"/>
    </row>
    <row r="111" spans="12:13">
      <c r="L111" s="900"/>
      <c r="M111" s="900"/>
    </row>
    <row r="112" spans="12:13">
      <c r="L112" s="900"/>
      <c r="M112" s="900"/>
    </row>
    <row r="113" spans="12:13">
      <c r="L113" s="900"/>
      <c r="M113" s="900"/>
    </row>
    <row r="114" spans="12:13">
      <c r="L114" s="900"/>
      <c r="M114" s="900"/>
    </row>
    <row r="115" spans="12:13">
      <c r="L115" s="899">
        <f>SUM(K116:K119)</f>
        <v>0</v>
      </c>
      <c r="M115" s="899">
        <f>SUM(L116:L119)</f>
        <v>0</v>
      </c>
    </row>
    <row r="116" spans="12:13">
      <c r="L116" s="900"/>
      <c r="M116" s="900"/>
    </row>
    <row r="117" spans="12:13">
      <c r="L117" s="900"/>
      <c r="M117" s="900"/>
    </row>
    <row r="118" spans="12:13">
      <c r="L118" s="900"/>
      <c r="M118" s="900"/>
    </row>
    <row r="119" spans="12:13">
      <c r="L119" s="900"/>
      <c r="M119" s="900"/>
    </row>
    <row r="120" spans="12:13">
      <c r="L120" s="899">
        <f>SUM(K121:K123)</f>
        <v>0</v>
      </c>
      <c r="M120" s="899">
        <f>SUM(L121:L123)</f>
        <v>0</v>
      </c>
    </row>
    <row r="121" spans="12:13">
      <c r="L121" s="900"/>
      <c r="M121" s="900"/>
    </row>
    <row r="122" spans="12:13">
      <c r="L122" s="900"/>
      <c r="M122" s="900"/>
    </row>
    <row r="123" spans="12:13">
      <c r="L123" s="900"/>
      <c r="M123" s="900"/>
    </row>
    <row r="124" spans="12:13">
      <c r="L124" s="899">
        <f>SUM(K125:K126)</f>
        <v>0</v>
      </c>
      <c r="M124" s="899">
        <f>SUM(L125:L126)</f>
        <v>0</v>
      </c>
    </row>
    <row r="125" spans="12:13">
      <c r="L125" s="900"/>
      <c r="M125" s="900"/>
    </row>
    <row r="126" spans="12:13">
      <c r="L126" s="900"/>
      <c r="M126" s="900"/>
    </row>
    <row r="127" spans="12:13">
      <c r="L127" s="899">
        <f>SUM(K128:K131)</f>
        <v>0</v>
      </c>
      <c r="M127" s="899">
        <f>SUM(L128:L131)</f>
        <v>0</v>
      </c>
    </row>
    <row r="128" spans="12:13">
      <c r="L128" s="900"/>
      <c r="M128" s="900"/>
    </row>
    <row r="129" spans="12:13">
      <c r="L129" s="900"/>
      <c r="M129" s="900"/>
    </row>
    <row r="130" spans="12:13">
      <c r="L130" s="900"/>
      <c r="M130" s="900"/>
    </row>
    <row r="131" spans="12:13">
      <c r="L131" s="900"/>
      <c r="M131" s="900"/>
    </row>
    <row r="132" spans="12:13">
      <c r="L132" s="901">
        <f>D115</f>
        <v>0</v>
      </c>
      <c r="M132" s="901">
        <f>E115</f>
        <v>0</v>
      </c>
    </row>
    <row r="133" spans="12:13">
      <c r="L133" s="901">
        <f>D118</f>
        <v>0</v>
      </c>
      <c r="M133" s="901">
        <f>E118</f>
        <v>0</v>
      </c>
    </row>
    <row r="134" spans="12:13">
      <c r="L134" s="901">
        <f>D119</f>
        <v>0</v>
      </c>
      <c r="M134" s="901">
        <f>E119</f>
        <v>0</v>
      </c>
    </row>
    <row r="135" spans="12:13">
      <c r="L135" s="899">
        <f>SUM(K136:K138)</f>
        <v>0</v>
      </c>
      <c r="M135" s="899">
        <f>SUM(L136:L138)</f>
        <v>0</v>
      </c>
    </row>
    <row r="136" spans="12:13">
      <c r="L136" s="900"/>
      <c r="M136" s="900"/>
    </row>
    <row r="137" spans="12:13">
      <c r="L137" s="900"/>
      <c r="M137" s="900"/>
    </row>
    <row r="138" spans="12:13">
      <c r="L138" s="900"/>
      <c r="M138" s="900"/>
    </row>
    <row r="139" spans="12:13">
      <c r="L139" s="901">
        <f>D110</f>
        <v>0</v>
      </c>
      <c r="M139" s="901">
        <f>E110</f>
        <v>0</v>
      </c>
    </row>
    <row r="140" spans="12:13">
      <c r="L140" s="901">
        <f>D98</f>
        <v>0</v>
      </c>
      <c r="M140" s="901">
        <f>E98</f>
        <v>0</v>
      </c>
    </row>
    <row r="141" spans="12:13">
      <c r="L141" s="901">
        <f>D117</f>
        <v>0</v>
      </c>
      <c r="M141" s="901">
        <f>E117</f>
        <v>0</v>
      </c>
    </row>
    <row r="142" spans="12:13">
      <c r="L142" s="900"/>
      <c r="M142" s="900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B60"/>
  <sheetViews>
    <sheetView showGridLines="0" showRowColHeaders="0" workbookViewId="0">
      <selection activeCell="B23" sqref="B23"/>
    </sheetView>
  </sheetViews>
  <sheetFormatPr baseColWidth="10" defaultColWidth="11.5703125" defaultRowHeight="15.75"/>
  <cols>
    <col min="1" max="1" width="4" style="25" customWidth="1"/>
    <col min="2" max="2" width="88.140625" style="26" customWidth="1"/>
    <col min="3" max="16384" width="11.5703125" style="25"/>
  </cols>
  <sheetData>
    <row r="1" spans="1:2" ht="5.25" customHeight="1"/>
    <row r="2" spans="1:2" ht="4.7" customHeight="1"/>
    <row r="3" spans="1:2" ht="18.75">
      <c r="A3" s="488" t="s">
        <v>327</v>
      </c>
      <c r="B3" s="20"/>
    </row>
    <row r="4" spans="1:2" ht="18.75">
      <c r="A4" s="488"/>
      <c r="B4" s="20"/>
    </row>
    <row r="5" spans="1:2" ht="21.4" customHeight="1">
      <c r="A5" s="406"/>
      <c r="B5" s="552" t="s">
        <v>328</v>
      </c>
    </row>
    <row r="6" spans="1:2" ht="18.600000000000001" customHeight="1"/>
    <row r="7" spans="1:2" ht="20.100000000000001" customHeight="1"/>
    <row r="8" spans="1:2" ht="16.7" customHeight="1">
      <c r="A8" s="27"/>
      <c r="B8" s="693" t="s">
        <v>590</v>
      </c>
    </row>
    <row r="9" spans="1:2" ht="16.7" customHeight="1">
      <c r="A9" s="27"/>
      <c r="B9" s="676"/>
    </row>
    <row r="10" spans="1:2" ht="16.7" customHeight="1">
      <c r="A10" s="27"/>
      <c r="B10" s="681" t="s">
        <v>540</v>
      </c>
    </row>
    <row r="11" spans="1:2" ht="20.100000000000001" customHeight="1">
      <c r="A11" s="27"/>
      <c r="B11" s="21" t="s">
        <v>329</v>
      </c>
    </row>
    <row r="12" spans="1:2" ht="20.100000000000001" customHeight="1">
      <c r="A12" s="27"/>
      <c r="B12" s="21" t="s">
        <v>330</v>
      </c>
    </row>
    <row r="13" spans="1:2" ht="20.100000000000001" customHeight="1">
      <c r="A13" s="27"/>
      <c r="B13" s="21" t="s">
        <v>331</v>
      </c>
    </row>
    <row r="14" spans="1:2" ht="20.100000000000001" customHeight="1">
      <c r="A14" s="27"/>
      <c r="B14" s="22" t="s">
        <v>332</v>
      </c>
    </row>
    <row r="15" spans="1:2" ht="20.100000000000001" customHeight="1">
      <c r="A15" s="27"/>
      <c r="B15" s="22" t="s">
        <v>333</v>
      </c>
    </row>
    <row r="16" spans="1:2" ht="20.100000000000001" customHeight="1">
      <c r="A16" s="27"/>
      <c r="B16" s="22" t="s">
        <v>334</v>
      </c>
    </row>
    <row r="17" spans="1:2" ht="20.100000000000001" customHeight="1">
      <c r="A17" s="27"/>
      <c r="B17" s="22" t="s">
        <v>335</v>
      </c>
    </row>
    <row r="18" spans="1:2" ht="20.100000000000001" customHeight="1">
      <c r="A18" s="27"/>
      <c r="B18" s="22" t="s">
        <v>336</v>
      </c>
    </row>
    <row r="19" spans="1:2" ht="20.100000000000001" customHeight="1">
      <c r="A19" s="27"/>
      <c r="B19" s="22" t="s">
        <v>337</v>
      </c>
    </row>
    <row r="20" spans="1:2" ht="20.100000000000001" customHeight="1">
      <c r="A20" s="27"/>
      <c r="B20" s="22" t="s">
        <v>338</v>
      </c>
    </row>
    <row r="21" spans="1:2" ht="20.100000000000001" customHeight="1">
      <c r="A21" s="27"/>
      <c r="B21" s="22" t="s">
        <v>339</v>
      </c>
    </row>
    <row r="22" spans="1:2" ht="20.100000000000001" customHeight="1">
      <c r="A22" s="27"/>
      <c r="B22" s="22" t="s">
        <v>340</v>
      </c>
    </row>
    <row r="23" spans="1:2" ht="20.100000000000001" customHeight="1">
      <c r="A23" s="27"/>
      <c r="B23" s="22" t="s">
        <v>341</v>
      </c>
    </row>
    <row r="24" spans="1:2" ht="20.100000000000001" customHeight="1">
      <c r="A24" s="27"/>
      <c r="B24" s="21" t="s">
        <v>517</v>
      </c>
    </row>
    <row r="25" spans="1:2" ht="20.100000000000001" customHeight="1">
      <c r="A25" s="27"/>
      <c r="B25" s="23" t="s">
        <v>342</v>
      </c>
    </row>
    <row r="26" spans="1:2" ht="20.100000000000001" customHeight="1">
      <c r="A26" s="27"/>
      <c r="B26" s="22" t="s">
        <v>343</v>
      </c>
    </row>
    <row r="27" spans="1:2" ht="20.100000000000001" customHeight="1">
      <c r="A27" s="27"/>
      <c r="B27" s="21" t="s">
        <v>518</v>
      </c>
    </row>
    <row r="28" spans="1:2" ht="20.100000000000001" customHeight="1">
      <c r="A28" s="27"/>
      <c r="B28" s="22" t="s">
        <v>344</v>
      </c>
    </row>
    <row r="29" spans="1:2" ht="20.100000000000001" customHeight="1">
      <c r="A29" s="27"/>
      <c r="B29" s="22" t="s">
        <v>345</v>
      </c>
    </row>
    <row r="30" spans="1:2" ht="20.100000000000001" customHeight="1">
      <c r="A30" s="27"/>
      <c r="B30" s="21" t="s">
        <v>346</v>
      </c>
    </row>
    <row r="31" spans="1:2" ht="20.100000000000001" customHeight="1">
      <c r="A31" s="27"/>
      <c r="B31" s="681" t="s">
        <v>559</v>
      </c>
    </row>
    <row r="32" spans="1:2" ht="20.100000000000001" customHeight="1">
      <c r="A32" s="27"/>
      <c r="B32" s="24" t="s">
        <v>612</v>
      </c>
    </row>
    <row r="33" spans="1:2" ht="20.100000000000001" customHeight="1">
      <c r="A33" s="27"/>
      <c r="B33" s="24" t="s">
        <v>615</v>
      </c>
    </row>
    <row r="34" spans="1:2" ht="18.600000000000001" customHeight="1">
      <c r="A34" s="27"/>
      <c r="B34" s="24" t="s">
        <v>614</v>
      </c>
    </row>
    <row r="35" spans="1:2" ht="18.600000000000001" customHeight="1">
      <c r="A35" s="27"/>
      <c r="B35" s="21" t="s">
        <v>521</v>
      </c>
    </row>
    <row r="36" spans="1:2" ht="18.600000000000001" customHeight="1">
      <c r="A36" s="27"/>
      <c r="B36" s="21" t="s">
        <v>522</v>
      </c>
    </row>
    <row r="37" spans="1:2" ht="18.600000000000001" customHeight="1">
      <c r="A37" s="27"/>
      <c r="B37" s="21"/>
    </row>
    <row r="38" spans="1:2" ht="18.75">
      <c r="B38" s="693" t="s">
        <v>560</v>
      </c>
    </row>
    <row r="39" spans="1:2" ht="18.600000000000001" customHeight="1">
      <c r="B39" s="680" t="s">
        <v>561</v>
      </c>
    </row>
    <row r="40" spans="1:2" ht="18.600000000000001" customHeight="1">
      <c r="B40" s="680" t="s">
        <v>562</v>
      </c>
    </row>
    <row r="41" spans="1:2" ht="18.600000000000001" customHeight="1">
      <c r="B41" s="680" t="s">
        <v>563</v>
      </c>
    </row>
    <row r="42" spans="1:2" ht="18.600000000000001" customHeight="1">
      <c r="B42" s="680" t="s">
        <v>564</v>
      </c>
    </row>
    <row r="43" spans="1:2" ht="18.600000000000001" customHeight="1">
      <c r="B43" s="680"/>
    </row>
    <row r="44" spans="1:2" ht="18.600000000000001" customHeight="1">
      <c r="B44" s="693" t="s">
        <v>599</v>
      </c>
    </row>
    <row r="45" spans="1:2" ht="18.600000000000001" customHeight="1">
      <c r="A45" s="27"/>
      <c r="B45" s="24" t="s">
        <v>519</v>
      </c>
    </row>
    <row r="46" spans="1:2" ht="18.600000000000001" customHeight="1">
      <c r="A46" s="27"/>
      <c r="B46" s="24" t="s">
        <v>520</v>
      </c>
    </row>
    <row r="47" spans="1:2" ht="18.600000000000001" customHeight="1">
      <c r="A47" s="27"/>
      <c r="B47" s="24"/>
    </row>
    <row r="48" spans="1:2" ht="18.600000000000001" customHeight="1">
      <c r="A48" s="27"/>
      <c r="B48" s="24" t="s">
        <v>532</v>
      </c>
    </row>
    <row r="49" spans="2:2" ht="18.600000000000001" customHeight="1">
      <c r="B49" s="21"/>
    </row>
    <row r="50" spans="2:2" ht="18.600000000000001" customHeight="1">
      <c r="B50" s="21"/>
    </row>
    <row r="51" spans="2:2" ht="4.1500000000000004" customHeight="1"/>
    <row r="53" spans="2:2" ht="18.600000000000001" customHeight="1"/>
    <row r="54" spans="2:2" ht="18.600000000000001" customHeight="1"/>
    <row r="55" spans="2:2" ht="18.600000000000001" customHeight="1"/>
    <row r="56" spans="2:2" ht="18.600000000000001" customHeight="1"/>
    <row r="57" spans="2:2" ht="18.600000000000001" customHeight="1"/>
    <row r="58" spans="2:2" ht="18.600000000000001" customHeight="1"/>
    <row r="59" spans="2:2" ht="18.600000000000001" customHeight="1"/>
    <row r="60" spans="2:2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M285"/>
  <sheetViews>
    <sheetView showGridLines="0" showRowColHeaders="0" zoomScaleNormal="100" workbookViewId="0">
      <pane ySplit="4" topLeftCell="A195" activePane="bottomLeft" state="frozen"/>
      <selection activeCell="L32" sqref="L32"/>
      <selection pane="bottomLeft" activeCell="I223" sqref="I223"/>
    </sheetView>
  </sheetViews>
  <sheetFormatPr baseColWidth="10" defaultRowHeight="15"/>
  <cols>
    <col min="1" max="1" width="3.28515625" style="329" customWidth="1"/>
    <col min="2" max="2" width="19.5703125" style="463" customWidth="1"/>
    <col min="3" max="3" width="17.5703125" style="463" customWidth="1"/>
    <col min="4" max="4" width="19.42578125" style="463" customWidth="1"/>
    <col min="5" max="5" width="14.42578125" style="442" bestFit="1" customWidth="1"/>
    <col min="6" max="6" width="11.42578125" style="442"/>
    <col min="7" max="8" width="11.42578125" style="463"/>
    <col min="9" max="9" width="17.140625" style="463" customWidth="1"/>
    <col min="10" max="16384" width="11.42578125" style="463"/>
  </cols>
  <sheetData>
    <row r="1" spans="1:9" s="442" customFormat="1" ht="32.25" customHeight="1">
      <c r="A1" s="329"/>
      <c r="B1" s="1166" t="s">
        <v>514</v>
      </c>
      <c r="C1" s="1166"/>
      <c r="D1" s="1166"/>
      <c r="E1" s="1166"/>
      <c r="F1" s="474"/>
    </row>
    <row r="2" spans="1:9" s="442" customFormat="1" ht="31.5" customHeight="1">
      <c r="A2" s="439"/>
      <c r="B2" s="1167" t="s">
        <v>644</v>
      </c>
      <c r="C2" s="1167"/>
      <c r="D2" s="1167"/>
      <c r="E2" s="1167"/>
    </row>
    <row r="3" spans="1:9" s="442" customFormat="1" ht="15" customHeight="1">
      <c r="A3" s="439"/>
      <c r="B3" s="1171" t="s">
        <v>516</v>
      </c>
      <c r="C3" s="1169" t="s">
        <v>14</v>
      </c>
      <c r="D3" s="1168" t="s">
        <v>515</v>
      </c>
      <c r="E3" s="1168"/>
    </row>
    <row r="4" spans="1:9" s="442" customFormat="1" ht="20.25" customHeight="1">
      <c r="A4" s="439"/>
      <c r="B4" s="1172"/>
      <c r="C4" s="1170"/>
      <c r="D4" s="533" t="s">
        <v>11</v>
      </c>
      <c r="E4" s="533" t="s">
        <v>8</v>
      </c>
      <c r="I4" s="442">
        <f>SUM(I5:I12)</f>
        <v>2955439</v>
      </c>
    </row>
    <row r="5" spans="1:9" s="442" customFormat="1">
      <c r="A5" s="440"/>
      <c r="B5" s="475">
        <v>43832</v>
      </c>
      <c r="C5" s="559">
        <v>19153282</v>
      </c>
      <c r="D5" s="569"/>
      <c r="E5" s="569"/>
      <c r="I5" s="442">
        <v>271872</v>
      </c>
    </row>
    <row r="6" spans="1:9" s="442" customFormat="1">
      <c r="A6" s="440"/>
      <c r="B6" s="475">
        <v>43833</v>
      </c>
      <c r="C6" s="559">
        <v>19101342</v>
      </c>
      <c r="D6" s="570">
        <f>C6-C5</f>
        <v>-51940</v>
      </c>
      <c r="E6" s="571">
        <f>C6/C5-1</f>
        <v>-2.7118067806864987E-3</v>
      </c>
      <c r="I6" s="442">
        <v>367625</v>
      </c>
    </row>
    <row r="7" spans="1:9" s="442" customFormat="1">
      <c r="A7" s="440"/>
      <c r="B7" s="475">
        <v>43837</v>
      </c>
      <c r="C7" s="559">
        <v>19139784</v>
      </c>
      <c r="D7" s="570">
        <f t="shared" ref="D7:D70" si="0">C7-C6</f>
        <v>38442</v>
      </c>
      <c r="E7" s="571">
        <f t="shared" ref="E7:E70" si="1">C7/C6-1</f>
        <v>2.0125287532153369E-3</v>
      </c>
      <c r="I7" s="442">
        <v>280043</v>
      </c>
    </row>
    <row r="8" spans="1:9" s="442" customFormat="1">
      <c r="A8" s="440"/>
      <c r="B8" s="475">
        <v>43838</v>
      </c>
      <c r="C8" s="559">
        <v>19155356</v>
      </c>
      <c r="D8" s="570">
        <f t="shared" si="0"/>
        <v>15572</v>
      </c>
      <c r="E8" s="571">
        <f t="shared" si="1"/>
        <v>8.1359329864949537E-4</v>
      </c>
      <c r="I8" s="442">
        <v>317534</v>
      </c>
    </row>
    <row r="9" spans="1:9" s="442" customFormat="1">
      <c r="A9" s="440"/>
      <c r="B9" s="475">
        <v>43839</v>
      </c>
      <c r="C9" s="559">
        <v>19155932</v>
      </c>
      <c r="D9" s="570">
        <f t="shared" si="0"/>
        <v>576</v>
      </c>
      <c r="E9" s="571">
        <f t="shared" si="1"/>
        <v>3.0069918825814668E-5</v>
      </c>
      <c r="I9" s="442">
        <v>202755</v>
      </c>
    </row>
    <row r="10" spans="1:9" s="442" customFormat="1">
      <c r="A10" s="440"/>
      <c r="B10" s="475">
        <v>43840</v>
      </c>
      <c r="C10" s="559">
        <v>19135186</v>
      </c>
      <c r="D10" s="570">
        <f t="shared" si="0"/>
        <v>-20746</v>
      </c>
      <c r="E10" s="571">
        <f t="shared" si="1"/>
        <v>-1.0830065590126114E-3</v>
      </c>
      <c r="I10" s="442">
        <v>221414</v>
      </c>
    </row>
    <row r="11" spans="1:9" s="442" customFormat="1" ht="15" customHeight="1">
      <c r="A11" s="440"/>
      <c r="B11" s="475">
        <v>43843</v>
      </c>
      <c r="C11" s="559">
        <v>19163621</v>
      </c>
      <c r="D11" s="570">
        <f t="shared" si="0"/>
        <v>28435</v>
      </c>
      <c r="E11" s="571">
        <f t="shared" si="1"/>
        <v>1.4860059369163903E-3</v>
      </c>
      <c r="I11" s="442">
        <v>585366</v>
      </c>
    </row>
    <row r="12" spans="1:9" s="442" customFormat="1" ht="15" customHeight="1">
      <c r="A12" s="440"/>
      <c r="B12" s="475">
        <v>43844</v>
      </c>
      <c r="C12" s="559">
        <v>19172293</v>
      </c>
      <c r="D12" s="570">
        <f t="shared" si="0"/>
        <v>8672</v>
      </c>
      <c r="E12" s="571">
        <f t="shared" si="1"/>
        <v>4.5252408195706195E-4</v>
      </c>
      <c r="I12" s="442">
        <v>708830</v>
      </c>
    </row>
    <row r="13" spans="1:9" s="442" customFormat="1" ht="15" customHeight="1">
      <c r="A13" s="440"/>
      <c r="B13" s="475">
        <v>43845</v>
      </c>
      <c r="C13" s="559">
        <v>19178259</v>
      </c>
      <c r="D13" s="570">
        <f t="shared" si="0"/>
        <v>5966</v>
      </c>
      <c r="E13" s="571">
        <f t="shared" si="1"/>
        <v>3.1117821952753033E-4</v>
      </c>
      <c r="I13" s="442">
        <f>SUM(I14:I16)</f>
        <v>566685</v>
      </c>
    </row>
    <row r="14" spans="1:9" s="442" customFormat="1" ht="15" customHeight="1">
      <c r="A14" s="440"/>
      <c r="B14" s="475">
        <v>43846</v>
      </c>
      <c r="C14" s="559">
        <v>19183972</v>
      </c>
      <c r="D14" s="570">
        <f t="shared" si="0"/>
        <v>5713</v>
      </c>
      <c r="E14" s="571">
        <f t="shared" si="1"/>
        <v>2.9788939652974911E-4</v>
      </c>
      <c r="I14" s="442">
        <v>101155</v>
      </c>
    </row>
    <row r="15" spans="1:9" s="442" customFormat="1" ht="15" customHeight="1">
      <c r="A15" s="440"/>
      <c r="B15" s="475">
        <v>43847</v>
      </c>
      <c r="C15" s="559">
        <v>19162071</v>
      </c>
      <c r="D15" s="570">
        <f t="shared" si="0"/>
        <v>-21901</v>
      </c>
      <c r="E15" s="571">
        <f t="shared" si="1"/>
        <v>-1.1416301066328183E-3</v>
      </c>
      <c r="I15" s="442">
        <v>54426</v>
      </c>
    </row>
    <row r="16" spans="1:9" s="442" customFormat="1">
      <c r="A16" s="440"/>
      <c r="B16" s="475">
        <v>43850</v>
      </c>
      <c r="C16" s="559">
        <v>19180257</v>
      </c>
      <c r="D16" s="570">
        <f t="shared" si="0"/>
        <v>18186</v>
      </c>
      <c r="E16" s="571">
        <f t="shared" si="1"/>
        <v>9.4906234300040637E-4</v>
      </c>
      <c r="I16" s="442">
        <v>411104</v>
      </c>
    </row>
    <row r="17" spans="1:9" s="442" customFormat="1">
      <c r="A17" s="440"/>
      <c r="B17" s="475">
        <v>43851</v>
      </c>
      <c r="C17" s="559">
        <v>19181859</v>
      </c>
      <c r="D17" s="570">
        <f t="shared" si="0"/>
        <v>1602</v>
      </c>
      <c r="E17" s="571">
        <f t="shared" si="1"/>
        <v>8.3523385531192318E-5</v>
      </c>
      <c r="I17" s="442">
        <v>352250</v>
      </c>
    </row>
    <row r="18" spans="1:9" s="442" customFormat="1">
      <c r="A18" s="440"/>
      <c r="B18" s="475">
        <v>43852</v>
      </c>
      <c r="C18" s="559">
        <v>19188440</v>
      </c>
      <c r="D18" s="570">
        <f t="shared" si="0"/>
        <v>6581</v>
      </c>
      <c r="E18" s="571">
        <f t="shared" si="1"/>
        <v>3.4308457798593039E-4</v>
      </c>
      <c r="F18" s="458"/>
      <c r="I18" s="442">
        <v>495696</v>
      </c>
    </row>
    <row r="19" spans="1:9" s="442" customFormat="1">
      <c r="A19" s="440"/>
      <c r="B19" s="475">
        <v>43853</v>
      </c>
      <c r="C19" s="559">
        <v>19189141</v>
      </c>
      <c r="D19" s="570">
        <f t="shared" si="0"/>
        <v>701</v>
      </c>
      <c r="E19" s="571">
        <f t="shared" si="1"/>
        <v>3.6532412223122535E-5</v>
      </c>
      <c r="I19" s="442">
        <f>SUM(I20:I21)</f>
        <v>754651</v>
      </c>
    </row>
    <row r="20" spans="1:9" s="442" customFormat="1">
      <c r="A20" s="440"/>
      <c r="B20" s="475">
        <v>43854</v>
      </c>
      <c r="C20" s="559">
        <v>19176279</v>
      </c>
      <c r="D20" s="570">
        <f t="shared" si="0"/>
        <v>-12862</v>
      </c>
      <c r="E20" s="571">
        <f t="shared" si="1"/>
        <v>-6.7027492267635047E-4</v>
      </c>
      <c r="F20" s="458"/>
      <c r="I20" s="442">
        <v>397780</v>
      </c>
    </row>
    <row r="21" spans="1:9" s="442" customFormat="1">
      <c r="A21" s="440"/>
      <c r="B21" s="475">
        <v>43857</v>
      </c>
      <c r="C21" s="559">
        <v>19195488</v>
      </c>
      <c r="D21" s="570">
        <f t="shared" si="0"/>
        <v>19209</v>
      </c>
      <c r="E21" s="571">
        <f t="shared" si="1"/>
        <v>1.0017063268634718E-3</v>
      </c>
      <c r="F21" s="458"/>
      <c r="I21" s="442">
        <v>356871</v>
      </c>
    </row>
    <row r="22" spans="1:9" s="442" customFormat="1">
      <c r="A22" s="440"/>
      <c r="B22" s="475">
        <v>43858</v>
      </c>
      <c r="C22" s="559">
        <v>19199237</v>
      </c>
      <c r="D22" s="570">
        <f t="shared" si="0"/>
        <v>3749</v>
      </c>
      <c r="E22" s="571">
        <f t="shared" si="1"/>
        <v>1.9530631365038964E-4</v>
      </c>
      <c r="I22" s="442">
        <v>210839</v>
      </c>
    </row>
    <row r="23" spans="1:9" s="442" customFormat="1">
      <c r="A23" s="440"/>
      <c r="B23" s="475">
        <v>43859</v>
      </c>
      <c r="C23" s="559">
        <v>19201590</v>
      </c>
      <c r="D23" s="570">
        <f t="shared" si="0"/>
        <v>2353</v>
      </c>
      <c r="E23" s="571">
        <f t="shared" si="1"/>
        <v>1.2255695369556285E-4</v>
      </c>
      <c r="F23" s="458"/>
      <c r="I23" s="442">
        <f>SUM(I24:I28)</f>
        <v>696145</v>
      </c>
    </row>
    <row r="24" spans="1:9" s="442" customFormat="1">
      <c r="A24" s="440"/>
      <c r="B24" s="475">
        <v>43860</v>
      </c>
      <c r="C24" s="559">
        <v>19199383</v>
      </c>
      <c r="D24" s="570">
        <f t="shared" si="0"/>
        <v>-2207</v>
      </c>
      <c r="E24" s="571">
        <f t="shared" si="1"/>
        <v>-1.1493839833054409E-4</v>
      </c>
      <c r="F24" s="458"/>
      <c r="I24" s="442">
        <v>142338</v>
      </c>
    </row>
    <row r="25" spans="1:9" s="442" customFormat="1">
      <c r="A25" s="440"/>
      <c r="B25" s="523">
        <v>43861</v>
      </c>
      <c r="C25" s="560">
        <v>19041595</v>
      </c>
      <c r="D25" s="572">
        <f t="shared" si="0"/>
        <v>-157788</v>
      </c>
      <c r="E25" s="573">
        <f t="shared" si="1"/>
        <v>-8.2183891013580812E-3</v>
      </c>
      <c r="I25" s="442">
        <v>161805</v>
      </c>
    </row>
    <row r="26" spans="1:9" s="442" customFormat="1">
      <c r="A26" s="441"/>
      <c r="B26" s="475">
        <v>43864</v>
      </c>
      <c r="C26" s="559">
        <v>19166876</v>
      </c>
      <c r="D26" s="570">
        <f t="shared" si="0"/>
        <v>125281</v>
      </c>
      <c r="E26" s="571">
        <f t="shared" si="1"/>
        <v>6.5793332963965945E-3</v>
      </c>
      <c r="F26" s="458"/>
      <c r="I26" s="442">
        <v>78706</v>
      </c>
    </row>
    <row r="27" spans="1:9" s="442" customFormat="1">
      <c r="A27" s="329"/>
      <c r="B27" s="475">
        <v>43865</v>
      </c>
      <c r="C27" s="559">
        <v>19177908</v>
      </c>
      <c r="D27" s="570">
        <f t="shared" si="0"/>
        <v>11032</v>
      </c>
      <c r="E27" s="571">
        <f t="shared" si="1"/>
        <v>5.7557632240112788E-4</v>
      </c>
      <c r="I27" s="442">
        <v>89318</v>
      </c>
    </row>
    <row r="28" spans="1:9" s="442" customFormat="1">
      <c r="A28" s="329"/>
      <c r="B28" s="475">
        <v>43866</v>
      </c>
      <c r="C28" s="559">
        <v>19189372</v>
      </c>
      <c r="D28" s="570">
        <f t="shared" si="0"/>
        <v>11464</v>
      </c>
      <c r="E28" s="571">
        <f t="shared" si="1"/>
        <v>5.9777114375569873E-4</v>
      </c>
      <c r="I28" s="442">
        <v>223978</v>
      </c>
    </row>
    <row r="29" spans="1:9" s="442" customFormat="1">
      <c r="A29" s="329"/>
      <c r="B29" s="475">
        <v>43867</v>
      </c>
      <c r="C29" s="559">
        <v>19196858</v>
      </c>
      <c r="D29" s="570">
        <f t="shared" si="0"/>
        <v>7486</v>
      </c>
      <c r="E29" s="571">
        <f t="shared" si="1"/>
        <v>3.9011177645620343E-4</v>
      </c>
      <c r="I29" s="442">
        <f>SUM(I30:I38)</f>
        <v>889500</v>
      </c>
    </row>
    <row r="30" spans="1:9" s="442" customFormat="1">
      <c r="A30" s="329"/>
      <c r="B30" s="475">
        <v>43868</v>
      </c>
      <c r="C30" s="559">
        <v>19186030</v>
      </c>
      <c r="D30" s="570">
        <f t="shared" si="0"/>
        <v>-10828</v>
      </c>
      <c r="E30" s="571">
        <f t="shared" si="1"/>
        <v>-5.6405063787001719E-4</v>
      </c>
      <c r="I30" s="442">
        <v>52218</v>
      </c>
    </row>
    <row r="31" spans="1:9" s="442" customFormat="1">
      <c r="A31" s="329"/>
      <c r="B31" s="475">
        <v>43871</v>
      </c>
      <c r="C31" s="559">
        <v>19212891</v>
      </c>
      <c r="D31" s="570">
        <f t="shared" si="0"/>
        <v>26861</v>
      </c>
      <c r="E31" s="571">
        <f t="shared" si="1"/>
        <v>1.4000290836613249E-3</v>
      </c>
      <c r="I31" s="442">
        <v>141864</v>
      </c>
    </row>
    <row r="32" spans="1:9" s="442" customFormat="1">
      <c r="A32" s="329"/>
      <c r="B32" s="475">
        <v>43872</v>
      </c>
      <c r="C32" s="559">
        <v>19222688</v>
      </c>
      <c r="D32" s="570">
        <f t="shared" si="0"/>
        <v>9797</v>
      </c>
      <c r="E32" s="571">
        <f t="shared" si="1"/>
        <v>5.0991805449784877E-4</v>
      </c>
      <c r="I32" s="442">
        <v>153213</v>
      </c>
    </row>
    <row r="33" spans="1:9" s="442" customFormat="1">
      <c r="A33" s="329"/>
      <c r="B33" s="475">
        <v>43873</v>
      </c>
      <c r="C33" s="559">
        <v>19235712</v>
      </c>
      <c r="D33" s="570">
        <f t="shared" si="0"/>
        <v>13024</v>
      </c>
      <c r="E33" s="571">
        <f t="shared" si="1"/>
        <v>6.7753271550774485E-4</v>
      </c>
      <c r="I33" s="442">
        <v>62029</v>
      </c>
    </row>
    <row r="34" spans="1:9" s="442" customFormat="1">
      <c r="A34" s="329"/>
      <c r="B34" s="475">
        <v>43874</v>
      </c>
      <c r="C34" s="559">
        <v>19244730</v>
      </c>
      <c r="D34" s="570">
        <f t="shared" si="0"/>
        <v>9018</v>
      </c>
      <c r="E34" s="571">
        <f t="shared" si="1"/>
        <v>4.6881550316402176E-4</v>
      </c>
      <c r="I34" s="442">
        <v>115411</v>
      </c>
    </row>
    <row r="35" spans="1:9" s="442" customFormat="1">
      <c r="A35" s="329"/>
      <c r="B35" s="475">
        <v>43875</v>
      </c>
      <c r="C35" s="559">
        <v>19252285</v>
      </c>
      <c r="D35" s="570">
        <f t="shared" si="0"/>
        <v>7555</v>
      </c>
      <c r="E35" s="571">
        <f t="shared" si="1"/>
        <v>3.9257500624856334E-4</v>
      </c>
      <c r="I35" s="442">
        <v>59982</v>
      </c>
    </row>
    <row r="36" spans="1:9" s="442" customFormat="1">
      <c r="A36" s="329"/>
      <c r="B36" s="475">
        <v>43878</v>
      </c>
      <c r="C36" s="559">
        <v>19267062</v>
      </c>
      <c r="D36" s="570">
        <f t="shared" si="0"/>
        <v>14777</v>
      </c>
      <c r="E36" s="571">
        <f t="shared" si="1"/>
        <v>7.6754525501776527E-4</v>
      </c>
      <c r="I36" s="442">
        <v>38244</v>
      </c>
    </row>
    <row r="37" spans="1:9" s="442" customFormat="1">
      <c r="A37" s="329"/>
      <c r="B37" s="475">
        <v>43879</v>
      </c>
      <c r="C37" s="559">
        <v>19274117</v>
      </c>
      <c r="D37" s="570">
        <f t="shared" si="0"/>
        <v>7055</v>
      </c>
      <c r="E37" s="571">
        <f t="shared" si="1"/>
        <v>3.6616895715591014E-4</v>
      </c>
      <c r="I37" s="442">
        <v>210903</v>
      </c>
    </row>
    <row r="38" spans="1:9" s="442" customFormat="1">
      <c r="A38" s="329"/>
      <c r="B38" s="475">
        <v>43880</v>
      </c>
      <c r="C38" s="559">
        <v>19281182</v>
      </c>
      <c r="D38" s="570">
        <f t="shared" si="0"/>
        <v>7065</v>
      </c>
      <c r="E38" s="571">
        <f t="shared" si="1"/>
        <v>3.6655375704119919E-4</v>
      </c>
      <c r="I38" s="442">
        <v>55636</v>
      </c>
    </row>
    <row r="39" spans="1:9" s="442" customFormat="1">
      <c r="A39" s="329"/>
      <c r="B39" s="475">
        <v>43881</v>
      </c>
      <c r="C39" s="559">
        <v>19289207</v>
      </c>
      <c r="D39" s="570">
        <f t="shared" si="0"/>
        <v>8025</v>
      </c>
      <c r="E39" s="571">
        <f t="shared" si="1"/>
        <v>4.1620892329108372E-4</v>
      </c>
      <c r="I39" s="442">
        <f>SUM(I40:I43)</f>
        <v>3308724</v>
      </c>
    </row>
    <row r="40" spans="1:9" s="442" customFormat="1">
      <c r="A40" s="329"/>
      <c r="B40" s="475">
        <v>43882</v>
      </c>
      <c r="C40" s="559">
        <v>19284446</v>
      </c>
      <c r="D40" s="570">
        <f t="shared" si="0"/>
        <v>-4761</v>
      </c>
      <c r="E40" s="571">
        <f t="shared" si="1"/>
        <v>-2.4682196629444153E-4</v>
      </c>
      <c r="I40" s="442">
        <v>2499926</v>
      </c>
    </row>
    <row r="41" spans="1:9" s="442" customFormat="1">
      <c r="A41" s="329"/>
      <c r="B41" s="475">
        <v>43885</v>
      </c>
      <c r="C41" s="559">
        <v>19310504</v>
      </c>
      <c r="D41" s="570">
        <f t="shared" si="0"/>
        <v>26058</v>
      </c>
      <c r="E41" s="571">
        <f t="shared" si="1"/>
        <v>1.3512444173922056E-3</v>
      </c>
      <c r="I41" s="442">
        <v>317900</v>
      </c>
    </row>
    <row r="42" spans="1:9" s="442" customFormat="1">
      <c r="A42" s="329"/>
      <c r="B42" s="475">
        <v>43886</v>
      </c>
      <c r="C42" s="559">
        <v>19313498</v>
      </c>
      <c r="D42" s="570">
        <f t="shared" si="0"/>
        <v>2994</v>
      </c>
      <c r="E42" s="571">
        <f t="shared" si="1"/>
        <v>1.5504515055630996E-4</v>
      </c>
      <c r="I42" s="442">
        <v>192275</v>
      </c>
    </row>
    <row r="43" spans="1:9" s="442" customFormat="1">
      <c r="A43" s="329"/>
      <c r="B43" s="475">
        <v>43887</v>
      </c>
      <c r="C43" s="559">
        <v>19314949</v>
      </c>
      <c r="D43" s="570">
        <f t="shared" si="0"/>
        <v>1451</v>
      </c>
      <c r="E43" s="571">
        <f t="shared" si="1"/>
        <v>7.5128803699975322E-5</v>
      </c>
      <c r="I43" s="442">
        <v>298623</v>
      </c>
    </row>
    <row r="44" spans="1:9" s="442" customFormat="1">
      <c r="A44" s="329"/>
      <c r="B44" s="475">
        <v>43888</v>
      </c>
      <c r="C44" s="559">
        <v>19304849</v>
      </c>
      <c r="D44" s="570">
        <f t="shared" si="0"/>
        <v>-10100</v>
      </c>
      <c r="E44" s="571">
        <f t="shared" si="1"/>
        <v>-5.2291103642054804E-4</v>
      </c>
      <c r="I44" s="442">
        <f>SUM(I45:I47)</f>
        <v>1824795</v>
      </c>
    </row>
    <row r="45" spans="1:9" s="442" customFormat="1">
      <c r="A45" s="329"/>
      <c r="B45" s="523">
        <v>43889</v>
      </c>
      <c r="C45" s="560">
        <v>19279415</v>
      </c>
      <c r="D45" s="572">
        <f t="shared" si="0"/>
        <v>-25434</v>
      </c>
      <c r="E45" s="573">
        <f t="shared" si="1"/>
        <v>-1.3174928226581395E-3</v>
      </c>
      <c r="I45" s="442">
        <v>631850</v>
      </c>
    </row>
    <row r="46" spans="1:9" s="442" customFormat="1">
      <c r="A46" s="329"/>
      <c r="B46" s="475">
        <v>43892</v>
      </c>
      <c r="C46" s="559">
        <v>19317663</v>
      </c>
      <c r="D46" s="570">
        <f t="shared" si="0"/>
        <v>38248</v>
      </c>
      <c r="E46" s="571">
        <f t="shared" si="1"/>
        <v>1.9838776228429111E-3</v>
      </c>
      <c r="I46" s="442">
        <v>221232</v>
      </c>
    </row>
    <row r="47" spans="1:9" s="442" customFormat="1">
      <c r="A47" s="329"/>
      <c r="B47" s="475">
        <v>43893</v>
      </c>
      <c r="C47" s="559">
        <v>19272866</v>
      </c>
      <c r="D47" s="570">
        <f t="shared" si="0"/>
        <v>-44797</v>
      </c>
      <c r="E47" s="571">
        <f t="shared" si="1"/>
        <v>-2.3189658086487652E-3</v>
      </c>
      <c r="I47" s="442">
        <v>971713</v>
      </c>
    </row>
    <row r="48" spans="1:9" s="442" customFormat="1">
      <c r="A48" s="329"/>
      <c r="B48" s="475">
        <v>43894</v>
      </c>
      <c r="C48" s="559">
        <v>19308608</v>
      </c>
      <c r="D48" s="570">
        <f t="shared" si="0"/>
        <v>35742</v>
      </c>
      <c r="E48" s="571">
        <f t="shared" si="1"/>
        <v>1.8545243867724714E-3</v>
      </c>
      <c r="I48" s="442">
        <f>SUM(I49:I50)</f>
        <v>384096</v>
      </c>
    </row>
    <row r="49" spans="1:9" s="442" customFormat="1">
      <c r="A49" s="329"/>
      <c r="B49" s="475">
        <v>43895</v>
      </c>
      <c r="C49" s="559">
        <v>19319589</v>
      </c>
      <c r="D49" s="570">
        <f t="shared" si="0"/>
        <v>10981</v>
      </c>
      <c r="E49" s="571">
        <f t="shared" si="1"/>
        <v>5.6871007998093859E-4</v>
      </c>
      <c r="I49" s="442">
        <v>141372</v>
      </c>
    </row>
    <row r="50" spans="1:9" s="442" customFormat="1">
      <c r="A50" s="329"/>
      <c r="B50" s="475">
        <v>43896</v>
      </c>
      <c r="C50" s="559">
        <v>19314068</v>
      </c>
      <c r="D50" s="570">
        <f t="shared" si="0"/>
        <v>-5521</v>
      </c>
      <c r="E50" s="571">
        <f t="shared" si="1"/>
        <v>-2.8577212486247117E-4</v>
      </c>
      <c r="I50" s="442">
        <v>242724</v>
      </c>
    </row>
    <row r="51" spans="1:9" s="442" customFormat="1">
      <c r="A51" s="329"/>
      <c r="B51" s="475">
        <v>43899</v>
      </c>
      <c r="C51" s="559">
        <v>19342767</v>
      </c>
      <c r="D51" s="570">
        <f t="shared" si="0"/>
        <v>28699</v>
      </c>
      <c r="E51" s="571">
        <f t="shared" si="1"/>
        <v>1.4859117198924299E-3</v>
      </c>
      <c r="I51" s="442">
        <f>SUM(I52:I55)</f>
        <v>985842</v>
      </c>
    </row>
    <row r="52" spans="1:9" s="442" customFormat="1">
      <c r="A52" s="329"/>
      <c r="B52" s="475">
        <v>43900</v>
      </c>
      <c r="C52" s="559">
        <v>19343026</v>
      </c>
      <c r="D52" s="570">
        <f t="shared" si="0"/>
        <v>259</v>
      </c>
      <c r="E52" s="571">
        <f t="shared" si="1"/>
        <v>1.3390018087866551E-5</v>
      </c>
      <c r="I52" s="442">
        <v>419919</v>
      </c>
    </row>
    <row r="53" spans="1:9" s="442" customFormat="1">
      <c r="A53" s="329"/>
      <c r="B53" s="475">
        <v>43901</v>
      </c>
      <c r="C53" s="559">
        <v>19344258</v>
      </c>
      <c r="D53" s="570">
        <f t="shared" si="0"/>
        <v>1232</v>
      </c>
      <c r="E53" s="571">
        <f t="shared" si="1"/>
        <v>6.3692206172971666E-5</v>
      </c>
      <c r="I53" s="442">
        <v>119329</v>
      </c>
    </row>
    <row r="54" spans="1:9" s="442" customFormat="1">
      <c r="A54" s="329"/>
      <c r="B54" s="475">
        <v>43902</v>
      </c>
      <c r="C54" s="559">
        <v>19336071</v>
      </c>
      <c r="D54" s="570">
        <f t="shared" si="0"/>
        <v>-8187</v>
      </c>
      <c r="E54" s="571">
        <f t="shared" si="1"/>
        <v>-4.2322636515701451E-4</v>
      </c>
      <c r="I54" s="442">
        <v>100069</v>
      </c>
    </row>
    <row r="55" spans="1:9" s="442" customFormat="1">
      <c r="A55" s="329"/>
      <c r="B55" s="475">
        <v>43903</v>
      </c>
      <c r="C55" s="559">
        <v>19259284</v>
      </c>
      <c r="D55" s="570">
        <f t="shared" si="0"/>
        <v>-76787</v>
      </c>
      <c r="E55" s="571">
        <f t="shared" si="1"/>
        <v>-3.9711790466636643E-3</v>
      </c>
      <c r="I55" s="442">
        <v>346525</v>
      </c>
    </row>
    <row r="56" spans="1:9" s="442" customFormat="1">
      <c r="A56" s="329"/>
      <c r="B56" s="475">
        <v>43906</v>
      </c>
      <c r="C56" s="559">
        <v>19080715</v>
      </c>
      <c r="D56" s="570">
        <f t="shared" si="0"/>
        <v>-178569</v>
      </c>
      <c r="E56" s="571">
        <f t="shared" si="1"/>
        <v>-9.2718400123286138E-3</v>
      </c>
      <c r="I56" s="442">
        <v>3107380</v>
      </c>
    </row>
    <row r="57" spans="1:9" s="442" customFormat="1">
      <c r="A57" s="329"/>
      <c r="B57" s="475">
        <v>43907</v>
      </c>
      <c r="C57" s="559">
        <v>18995729</v>
      </c>
      <c r="D57" s="570">
        <f t="shared" si="0"/>
        <v>-84986</v>
      </c>
      <c r="E57" s="571">
        <f t="shared" si="1"/>
        <v>-4.4540259628635948E-3</v>
      </c>
      <c r="I57" s="442">
        <v>577648</v>
      </c>
    </row>
    <row r="58" spans="1:9" s="442" customFormat="1">
      <c r="A58" s="329"/>
      <c r="B58" s="475">
        <v>43908</v>
      </c>
      <c r="C58" s="559">
        <v>18920190</v>
      </c>
      <c r="D58" s="570">
        <f t="shared" si="0"/>
        <v>-75539</v>
      </c>
      <c r="E58" s="571">
        <f t="shared" si="1"/>
        <v>-3.9766307468378503E-3</v>
      </c>
      <c r="I58" s="442">
        <v>276982</v>
      </c>
    </row>
    <row r="59" spans="1:9" s="442" customFormat="1">
      <c r="A59" s="329"/>
      <c r="B59" s="475">
        <v>43909</v>
      </c>
      <c r="C59" s="559">
        <v>18864361</v>
      </c>
      <c r="D59" s="570">
        <f t="shared" si="0"/>
        <v>-55829</v>
      </c>
      <c r="E59" s="571">
        <f t="shared" si="1"/>
        <v>-2.9507631794395417E-3</v>
      </c>
      <c r="I59" s="442">
        <f>SUM(I60:I62)</f>
        <v>929264</v>
      </c>
    </row>
    <row r="60" spans="1:9" s="442" customFormat="1">
      <c r="A60" s="329"/>
      <c r="B60" s="475">
        <v>43910</v>
      </c>
      <c r="C60" s="559">
        <v>18788935</v>
      </c>
      <c r="D60" s="570">
        <f t="shared" si="0"/>
        <v>-75426</v>
      </c>
      <c r="E60" s="571">
        <f t="shared" si="1"/>
        <v>-3.9983331531876498E-3</v>
      </c>
      <c r="I60" s="442">
        <v>151811</v>
      </c>
    </row>
    <row r="61" spans="1:9" s="442" customFormat="1">
      <c r="A61" s="329"/>
      <c r="B61" s="475">
        <v>43913</v>
      </c>
      <c r="C61" s="559">
        <v>18719600</v>
      </c>
      <c r="D61" s="570">
        <f t="shared" si="0"/>
        <v>-69335</v>
      </c>
      <c r="E61" s="571">
        <f t="shared" si="1"/>
        <v>-3.6902038353956446E-3</v>
      </c>
      <c r="I61" s="442">
        <v>312798</v>
      </c>
    </row>
    <row r="62" spans="1:9" s="442" customFormat="1">
      <c r="A62" s="329"/>
      <c r="B62" s="475">
        <v>43914</v>
      </c>
      <c r="C62" s="559">
        <v>18686932</v>
      </c>
      <c r="D62" s="570">
        <f t="shared" si="0"/>
        <v>-32668</v>
      </c>
      <c r="E62" s="571">
        <f t="shared" si="1"/>
        <v>-1.7451227590332685E-3</v>
      </c>
      <c r="I62" s="442">
        <v>464655</v>
      </c>
    </row>
    <row r="63" spans="1:9" s="442" customFormat="1">
      <c r="A63" s="329"/>
      <c r="B63" s="475">
        <v>43915</v>
      </c>
      <c r="C63" s="559">
        <v>18664340</v>
      </c>
      <c r="D63" s="570">
        <f t="shared" si="0"/>
        <v>-22592</v>
      </c>
      <c r="E63" s="571">
        <f t="shared" si="1"/>
        <v>-1.2089732011654197E-3</v>
      </c>
      <c r="I63" s="442">
        <v>124600</v>
      </c>
    </row>
    <row r="64" spans="1:9" s="442" customFormat="1">
      <c r="A64" s="329"/>
      <c r="B64" s="475">
        <v>43916</v>
      </c>
      <c r="C64" s="559">
        <v>18645844</v>
      </c>
      <c r="D64" s="570">
        <f t="shared" si="0"/>
        <v>-18496</v>
      </c>
      <c r="E64" s="571">
        <f t="shared" si="1"/>
        <v>-9.9098066151814823E-4</v>
      </c>
      <c r="I64" s="442">
        <v>20940</v>
      </c>
    </row>
    <row r="65" spans="1:9" s="442" customFormat="1">
      <c r="A65" s="329"/>
      <c r="B65" s="475">
        <v>43917</v>
      </c>
      <c r="C65" s="559">
        <v>18612822</v>
      </c>
      <c r="D65" s="570">
        <f t="shared" si="0"/>
        <v>-33022</v>
      </c>
      <c r="E65" s="571">
        <f t="shared" si="1"/>
        <v>-1.771011277365564E-3</v>
      </c>
      <c r="I65" s="442">
        <v>22794</v>
      </c>
    </row>
    <row r="66" spans="1:9" s="442" customFormat="1">
      <c r="A66" s="329"/>
      <c r="B66" s="475">
        <v>43920</v>
      </c>
      <c r="C66" s="559">
        <v>18565607</v>
      </c>
      <c r="D66" s="570">
        <f t="shared" si="0"/>
        <v>-47215</v>
      </c>
      <c r="E66" s="571">
        <f t="shared" si="1"/>
        <v>-2.5366921791870611E-3</v>
      </c>
    </row>
    <row r="67" spans="1:9" s="442" customFormat="1">
      <c r="A67" s="329"/>
      <c r="B67" s="523">
        <v>43921</v>
      </c>
      <c r="C67" s="560">
        <v>18445436</v>
      </c>
      <c r="D67" s="572">
        <f t="shared" si="0"/>
        <v>-120171</v>
      </c>
      <c r="E67" s="573">
        <f t="shared" si="1"/>
        <v>-6.4727751696995739E-3</v>
      </c>
    </row>
    <row r="68" spans="1:9" s="442" customFormat="1">
      <c r="A68" s="329"/>
      <c r="B68" s="475">
        <v>43922</v>
      </c>
      <c r="C68" s="559">
        <v>18470660</v>
      </c>
      <c r="D68" s="570">
        <f t="shared" si="0"/>
        <v>25224</v>
      </c>
      <c r="E68" s="571">
        <f t="shared" si="1"/>
        <v>1.3674927499680578E-3</v>
      </c>
    </row>
    <row r="69" spans="1:9" s="442" customFormat="1">
      <c r="A69" s="329"/>
      <c r="B69" s="475">
        <v>43923</v>
      </c>
      <c r="C69" s="559">
        <v>18449957</v>
      </c>
      <c r="D69" s="570">
        <f t="shared" si="0"/>
        <v>-20703</v>
      </c>
      <c r="E69" s="571">
        <f t="shared" si="1"/>
        <v>-1.1208587023960881E-3</v>
      </c>
    </row>
    <row r="70" spans="1:9" s="442" customFormat="1">
      <c r="A70" s="329"/>
      <c r="B70" s="475">
        <v>43924</v>
      </c>
      <c r="C70" s="559">
        <v>18423850</v>
      </c>
      <c r="D70" s="570">
        <f t="shared" si="0"/>
        <v>-26107</v>
      </c>
      <c r="E70" s="571">
        <f t="shared" si="1"/>
        <v>-1.4150168480067116E-3</v>
      </c>
    </row>
    <row r="71" spans="1:9" s="442" customFormat="1">
      <c r="A71" s="329"/>
      <c r="B71" s="475">
        <v>43927</v>
      </c>
      <c r="C71" s="559">
        <v>18422371</v>
      </c>
      <c r="D71" s="570">
        <f t="shared" ref="D71:D134" si="2">C71-C70</f>
        <v>-1479</v>
      </c>
      <c r="E71" s="571">
        <f t="shared" ref="E71:E134" si="3">C71/C70-1</f>
        <v>-8.0276380886701304E-5</v>
      </c>
    </row>
    <row r="72" spans="1:9">
      <c r="B72" s="475">
        <v>43928</v>
      </c>
      <c r="C72" s="559">
        <v>18422101</v>
      </c>
      <c r="D72" s="570">
        <f t="shared" si="2"/>
        <v>-270</v>
      </c>
      <c r="E72" s="571">
        <f t="shared" si="3"/>
        <v>-1.4656093941467496E-5</v>
      </c>
    </row>
    <row r="73" spans="1:9">
      <c r="B73" s="475">
        <v>43929</v>
      </c>
      <c r="C73" s="559">
        <v>18413235</v>
      </c>
      <c r="D73" s="570">
        <f t="shared" si="2"/>
        <v>-8866</v>
      </c>
      <c r="E73" s="571">
        <f t="shared" si="3"/>
        <v>-4.8126975310791575E-4</v>
      </c>
    </row>
    <row r="74" spans="1:9" s="473" customFormat="1">
      <c r="A74" s="329"/>
      <c r="B74" s="475">
        <v>43934</v>
      </c>
      <c r="C74" s="559">
        <v>18423316</v>
      </c>
      <c r="D74" s="570">
        <f t="shared" si="2"/>
        <v>10081</v>
      </c>
      <c r="E74" s="571">
        <f t="shared" si="3"/>
        <v>5.47486631219396E-4</v>
      </c>
      <c r="F74" s="472"/>
    </row>
    <row r="75" spans="1:9">
      <c r="B75" s="475">
        <v>43935</v>
      </c>
      <c r="C75" s="559">
        <v>18455661</v>
      </c>
      <c r="D75" s="570">
        <f t="shared" si="2"/>
        <v>32345</v>
      </c>
      <c r="E75" s="571">
        <f t="shared" si="3"/>
        <v>1.7556557136619855E-3</v>
      </c>
    </row>
    <row r="76" spans="1:9">
      <c r="B76" s="475">
        <v>43936</v>
      </c>
      <c r="C76" s="559">
        <v>18463413</v>
      </c>
      <c r="D76" s="570">
        <f t="shared" si="2"/>
        <v>7752</v>
      </c>
      <c r="E76" s="571">
        <f t="shared" si="3"/>
        <v>4.2003372298604624E-4</v>
      </c>
    </row>
    <row r="77" spans="1:9">
      <c r="B77" s="475">
        <v>43937</v>
      </c>
      <c r="C77" s="559">
        <v>18466784</v>
      </c>
      <c r="D77" s="570">
        <f t="shared" si="2"/>
        <v>3371</v>
      </c>
      <c r="E77" s="571">
        <f t="shared" si="3"/>
        <v>1.8257729489135066E-4</v>
      </c>
    </row>
    <row r="78" spans="1:9">
      <c r="B78" s="475">
        <v>43938</v>
      </c>
      <c r="C78" s="559">
        <v>18456537</v>
      </c>
      <c r="D78" s="570">
        <f t="shared" si="2"/>
        <v>-10247</v>
      </c>
      <c r="E78" s="571">
        <f t="shared" si="3"/>
        <v>-5.5488817110760369E-4</v>
      </c>
    </row>
    <row r="79" spans="1:9">
      <c r="B79" s="475">
        <v>43941</v>
      </c>
      <c r="C79" s="559">
        <v>18476408</v>
      </c>
      <c r="D79" s="570">
        <f t="shared" si="2"/>
        <v>19871</v>
      </c>
      <c r="E79" s="571">
        <f t="shared" si="3"/>
        <v>1.0766375078921087E-3</v>
      </c>
    </row>
    <row r="80" spans="1:9">
      <c r="B80" s="475">
        <v>43942</v>
      </c>
      <c r="C80" s="559">
        <v>18482652</v>
      </c>
      <c r="D80" s="570">
        <f t="shared" si="2"/>
        <v>6244</v>
      </c>
      <c r="E80" s="571">
        <f t="shared" si="3"/>
        <v>3.3794447492185853E-4</v>
      </c>
    </row>
    <row r="81" spans="2:6">
      <c r="B81" s="475">
        <v>43943</v>
      </c>
      <c r="C81" s="559">
        <v>18486282</v>
      </c>
      <c r="D81" s="570">
        <f t="shared" si="2"/>
        <v>3630</v>
      </c>
      <c r="E81" s="571">
        <f t="shared" si="3"/>
        <v>1.9640038669765936E-4</v>
      </c>
    </row>
    <row r="82" spans="2:6">
      <c r="B82" s="475">
        <v>43944</v>
      </c>
      <c r="C82" s="559">
        <v>18490241</v>
      </c>
      <c r="D82" s="570">
        <f t="shared" si="2"/>
        <v>3959</v>
      </c>
      <c r="E82" s="571">
        <f t="shared" si="3"/>
        <v>2.1415880164554757E-4</v>
      </c>
    </row>
    <row r="83" spans="2:6">
      <c r="B83" s="475">
        <v>43945</v>
      </c>
      <c r="C83" s="559">
        <v>18480673</v>
      </c>
      <c r="D83" s="570">
        <f t="shared" si="2"/>
        <v>-9568</v>
      </c>
      <c r="E83" s="571">
        <f t="shared" si="3"/>
        <v>-5.1746215746995006E-4</v>
      </c>
    </row>
    <row r="84" spans="2:6">
      <c r="B84" s="475">
        <v>43948</v>
      </c>
      <c r="C84" s="559">
        <v>18494205</v>
      </c>
      <c r="D84" s="570">
        <f t="shared" si="2"/>
        <v>13532</v>
      </c>
      <c r="E84" s="571">
        <f t="shared" si="3"/>
        <v>7.3222441628617574E-4</v>
      </c>
    </row>
    <row r="85" spans="2:6">
      <c r="B85" s="475">
        <v>43949</v>
      </c>
      <c r="C85" s="559">
        <v>18498378</v>
      </c>
      <c r="D85" s="570">
        <f t="shared" si="2"/>
        <v>4173</v>
      </c>
      <c r="E85" s="571">
        <f t="shared" si="3"/>
        <v>2.2563824722388048E-4</v>
      </c>
    </row>
    <row r="86" spans="2:6">
      <c r="B86" s="475">
        <v>43950</v>
      </c>
      <c r="C86" s="559">
        <v>18500250</v>
      </c>
      <c r="D86" s="570">
        <f t="shared" si="2"/>
        <v>1872</v>
      </c>
      <c r="E86" s="571">
        <f t="shared" si="3"/>
        <v>1.011980617975361E-4</v>
      </c>
    </row>
    <row r="87" spans="2:6">
      <c r="B87" s="523">
        <v>43951</v>
      </c>
      <c r="C87" s="560">
        <v>18396362</v>
      </c>
      <c r="D87" s="572">
        <f t="shared" si="2"/>
        <v>-103888</v>
      </c>
      <c r="E87" s="573">
        <f t="shared" si="3"/>
        <v>-5.6154916825448264E-3</v>
      </c>
    </row>
    <row r="88" spans="2:6">
      <c r="B88" s="475">
        <v>43955</v>
      </c>
      <c r="C88" s="559">
        <v>18479862</v>
      </c>
      <c r="D88" s="570">
        <f t="shared" si="2"/>
        <v>83500</v>
      </c>
      <c r="E88" s="571">
        <f t="shared" si="3"/>
        <v>4.5389409058160801E-3</v>
      </c>
    </row>
    <row r="89" spans="2:6">
      <c r="B89" s="475">
        <v>43956</v>
      </c>
      <c r="C89" s="559">
        <v>18496586</v>
      </c>
      <c r="D89" s="570">
        <f t="shared" si="2"/>
        <v>16724</v>
      </c>
      <c r="E89" s="571">
        <f t="shared" si="3"/>
        <v>9.0498511298409134E-4</v>
      </c>
    </row>
    <row r="90" spans="2:6">
      <c r="B90" s="475">
        <v>43957</v>
      </c>
      <c r="C90" s="559">
        <v>18507039</v>
      </c>
      <c r="D90" s="570">
        <f t="shared" si="2"/>
        <v>10453</v>
      </c>
      <c r="E90" s="571">
        <f t="shared" si="3"/>
        <v>5.6513131666569016E-4</v>
      </c>
    </row>
    <row r="91" spans="2:6">
      <c r="B91" s="475">
        <v>43958</v>
      </c>
      <c r="C91" s="559">
        <v>18513251</v>
      </c>
      <c r="D91" s="570">
        <f t="shared" si="2"/>
        <v>6212</v>
      </c>
      <c r="E91" s="571">
        <f t="shared" si="3"/>
        <v>3.3565607118468677E-4</v>
      </c>
    </row>
    <row r="92" spans="2:6">
      <c r="B92" s="475">
        <v>43959</v>
      </c>
      <c r="C92" s="559">
        <v>18506641</v>
      </c>
      <c r="D92" s="570">
        <f t="shared" si="2"/>
        <v>-6610</v>
      </c>
      <c r="E92" s="571">
        <f t="shared" si="3"/>
        <v>-3.5704155904325852E-4</v>
      </c>
    </row>
    <row r="93" spans="2:6">
      <c r="B93" s="475">
        <v>43962</v>
      </c>
      <c r="C93" s="559">
        <v>18538144</v>
      </c>
      <c r="D93" s="570">
        <f t="shared" si="2"/>
        <v>31503</v>
      </c>
      <c r="E93" s="571">
        <f t="shared" si="3"/>
        <v>1.7022538017568145E-3</v>
      </c>
    </row>
    <row r="94" spans="2:6">
      <c r="B94" s="475">
        <v>43963</v>
      </c>
      <c r="C94" s="559">
        <v>18546658</v>
      </c>
      <c r="D94" s="570">
        <f t="shared" si="2"/>
        <v>8514</v>
      </c>
      <c r="E94" s="571">
        <f t="shared" si="3"/>
        <v>4.5926927744233126E-4</v>
      </c>
    </row>
    <row r="95" spans="2:6">
      <c r="B95" s="475">
        <v>43964</v>
      </c>
      <c r="C95" s="559">
        <v>18550346</v>
      </c>
      <c r="D95" s="570">
        <f t="shared" si="2"/>
        <v>3688</v>
      </c>
      <c r="E95" s="571">
        <f t="shared" si="3"/>
        <v>1.9884984130302819E-4</v>
      </c>
      <c r="F95" s="458"/>
    </row>
    <row r="96" spans="2:6">
      <c r="B96" s="475">
        <v>43965</v>
      </c>
      <c r="C96" s="559">
        <v>18550999</v>
      </c>
      <c r="D96" s="570">
        <f t="shared" si="2"/>
        <v>653</v>
      </c>
      <c r="E96" s="571">
        <f t="shared" si="3"/>
        <v>3.520149974556297E-5</v>
      </c>
      <c r="F96" s="476"/>
    </row>
    <row r="97" spans="2:6">
      <c r="B97" s="475">
        <v>43966</v>
      </c>
      <c r="C97" s="559">
        <v>18538117</v>
      </c>
      <c r="D97" s="570">
        <f t="shared" si="2"/>
        <v>-12882</v>
      </c>
      <c r="E97" s="571">
        <f t="shared" si="3"/>
        <v>-6.9441004228398828E-4</v>
      </c>
      <c r="F97" s="476"/>
    </row>
    <row r="98" spans="2:6">
      <c r="B98" s="475">
        <v>43969</v>
      </c>
      <c r="C98" s="559">
        <v>18567497</v>
      </c>
      <c r="D98" s="570">
        <f t="shared" si="2"/>
        <v>29380</v>
      </c>
      <c r="E98" s="571">
        <f t="shared" si="3"/>
        <v>1.5848427324092196E-3</v>
      </c>
      <c r="F98" s="476"/>
    </row>
    <row r="99" spans="2:6">
      <c r="B99" s="475">
        <v>43970</v>
      </c>
      <c r="C99" s="559">
        <v>18575845</v>
      </c>
      <c r="D99" s="570">
        <f t="shared" si="2"/>
        <v>8348</v>
      </c>
      <c r="E99" s="571">
        <f t="shared" si="3"/>
        <v>4.4960287323592141E-4</v>
      </c>
      <c r="F99" s="476"/>
    </row>
    <row r="100" spans="2:6">
      <c r="B100" s="475">
        <v>43971</v>
      </c>
      <c r="C100" s="559">
        <v>18581845</v>
      </c>
      <c r="D100" s="570">
        <f t="shared" si="2"/>
        <v>6000</v>
      </c>
      <c r="E100" s="571">
        <f t="shared" si="3"/>
        <v>3.2300011116581651E-4</v>
      </c>
      <c r="F100" s="476"/>
    </row>
    <row r="101" spans="2:6">
      <c r="B101" s="475">
        <v>43972</v>
      </c>
      <c r="C101" s="559">
        <v>18586088</v>
      </c>
      <c r="D101" s="570">
        <f t="shared" si="2"/>
        <v>4243</v>
      </c>
      <c r="E101" s="571">
        <f t="shared" si="3"/>
        <v>2.2834115772685237E-4</v>
      </c>
      <c r="F101" s="476"/>
    </row>
    <row r="102" spans="2:6">
      <c r="B102" s="475">
        <v>43973</v>
      </c>
      <c r="C102" s="559">
        <v>18577040</v>
      </c>
      <c r="D102" s="570">
        <f t="shared" si="2"/>
        <v>-9048</v>
      </c>
      <c r="E102" s="571">
        <f t="shared" si="3"/>
        <v>-4.8681573013109602E-4</v>
      </c>
      <c r="F102" s="476"/>
    </row>
    <row r="103" spans="2:6">
      <c r="B103" s="475">
        <v>43976</v>
      </c>
      <c r="C103" s="559">
        <v>18599696</v>
      </c>
      <c r="D103" s="570">
        <f t="shared" si="2"/>
        <v>22656</v>
      </c>
      <c r="E103" s="571">
        <f t="shared" si="3"/>
        <v>1.2195699637831403E-3</v>
      </c>
      <c r="F103" s="476"/>
    </row>
    <row r="104" spans="2:6">
      <c r="B104" s="475">
        <v>43977</v>
      </c>
      <c r="C104" s="559">
        <v>18606011</v>
      </c>
      <c r="D104" s="570">
        <f t="shared" si="2"/>
        <v>6315</v>
      </c>
      <c r="E104" s="571">
        <f t="shared" si="3"/>
        <v>3.3952167820383572E-4</v>
      </c>
      <c r="F104" s="476"/>
    </row>
    <row r="105" spans="2:6">
      <c r="B105" s="475">
        <v>43978</v>
      </c>
      <c r="C105" s="559">
        <v>18608596</v>
      </c>
      <c r="D105" s="570">
        <f t="shared" si="2"/>
        <v>2585</v>
      </c>
      <c r="E105" s="571">
        <f t="shared" si="3"/>
        <v>1.3893359516981008E-4</v>
      </c>
      <c r="F105" s="476"/>
    </row>
    <row r="106" spans="2:6">
      <c r="B106" s="475">
        <v>43979</v>
      </c>
      <c r="C106" s="559">
        <v>18608140</v>
      </c>
      <c r="D106" s="570">
        <f t="shared" si="2"/>
        <v>-456</v>
      </c>
      <c r="E106" s="571">
        <f t="shared" si="3"/>
        <v>-2.4504804123859358E-5</v>
      </c>
      <c r="F106" s="476"/>
    </row>
    <row r="107" spans="2:6">
      <c r="B107" s="524">
        <v>43980</v>
      </c>
      <c r="C107" s="561">
        <v>18584176</v>
      </c>
      <c r="D107" s="566">
        <f t="shared" si="2"/>
        <v>-23964</v>
      </c>
      <c r="E107" s="567">
        <f t="shared" si="3"/>
        <v>-1.2878235008979555E-3</v>
      </c>
      <c r="F107" s="476"/>
    </row>
    <row r="108" spans="2:6">
      <c r="B108" s="502">
        <v>43983</v>
      </c>
      <c r="C108" s="562">
        <v>18593260</v>
      </c>
      <c r="D108" s="564">
        <f t="shared" si="2"/>
        <v>9084</v>
      </c>
      <c r="E108" s="565">
        <f t="shared" si="3"/>
        <v>4.8880294719544359E-4</v>
      </c>
    </row>
    <row r="109" spans="2:6">
      <c r="B109" s="502">
        <v>43984</v>
      </c>
      <c r="C109" s="562">
        <v>18596186</v>
      </c>
      <c r="D109" s="564">
        <f t="shared" si="2"/>
        <v>2926</v>
      </c>
      <c r="E109" s="565">
        <f t="shared" si="3"/>
        <v>1.5736885301453896E-4</v>
      </c>
    </row>
    <row r="110" spans="2:6">
      <c r="B110" s="502">
        <v>43985</v>
      </c>
      <c r="C110" s="562">
        <v>18592623</v>
      </c>
      <c r="D110" s="564">
        <f t="shared" si="2"/>
        <v>-3563</v>
      </c>
      <c r="E110" s="565">
        <f t="shared" si="3"/>
        <v>-1.9159842776361735E-4</v>
      </c>
    </row>
    <row r="111" spans="2:6">
      <c r="B111" s="502">
        <v>43986</v>
      </c>
      <c r="C111" s="562">
        <v>18597021</v>
      </c>
      <c r="D111" s="564">
        <f t="shared" si="2"/>
        <v>4398</v>
      </c>
      <c r="E111" s="565">
        <f t="shared" si="3"/>
        <v>2.3654542987294747E-4</v>
      </c>
    </row>
    <row r="112" spans="2:6">
      <c r="B112" s="502">
        <v>43987</v>
      </c>
      <c r="C112" s="562">
        <v>18589284</v>
      </c>
      <c r="D112" s="564">
        <f t="shared" si="2"/>
        <v>-7737</v>
      </c>
      <c r="E112" s="565">
        <f t="shared" si="3"/>
        <v>-4.1603437453774372E-4</v>
      </c>
    </row>
    <row r="113" spans="2:5">
      <c r="B113" s="502">
        <v>43990</v>
      </c>
      <c r="C113" s="562">
        <v>18623071</v>
      </c>
      <c r="D113" s="564">
        <f t="shared" si="2"/>
        <v>33787</v>
      </c>
      <c r="E113" s="565">
        <f t="shared" si="3"/>
        <v>1.8175525211192589E-3</v>
      </c>
    </row>
    <row r="114" spans="2:5">
      <c r="B114" s="502">
        <v>43991</v>
      </c>
      <c r="C114" s="562">
        <v>18631548</v>
      </c>
      <c r="D114" s="564">
        <f t="shared" si="2"/>
        <v>8477</v>
      </c>
      <c r="E114" s="565">
        <f t="shared" si="3"/>
        <v>4.5518808364097829E-4</v>
      </c>
    </row>
    <row r="115" spans="2:5">
      <c r="B115" s="502">
        <v>43992</v>
      </c>
      <c r="C115" s="562">
        <v>18638993</v>
      </c>
      <c r="D115" s="564">
        <f t="shared" si="2"/>
        <v>7445</v>
      </c>
      <c r="E115" s="565">
        <f t="shared" si="3"/>
        <v>3.9959105920783777E-4</v>
      </c>
    </row>
    <row r="116" spans="2:5">
      <c r="B116" s="502">
        <v>43993</v>
      </c>
      <c r="C116" s="562">
        <v>18643383</v>
      </c>
      <c r="D116" s="564">
        <f t="shared" si="2"/>
        <v>4390</v>
      </c>
      <c r="E116" s="565">
        <f t="shared" si="3"/>
        <v>2.3552774551705014E-4</v>
      </c>
    </row>
    <row r="117" spans="2:5">
      <c r="B117" s="502">
        <v>43994</v>
      </c>
      <c r="C117" s="562">
        <v>18631814</v>
      </c>
      <c r="D117" s="564">
        <f t="shared" si="2"/>
        <v>-11569</v>
      </c>
      <c r="E117" s="565">
        <f t="shared" si="3"/>
        <v>-6.2054188341242877E-4</v>
      </c>
    </row>
    <row r="118" spans="2:5">
      <c r="B118" s="502">
        <v>43997</v>
      </c>
      <c r="C118" s="562">
        <v>18668725</v>
      </c>
      <c r="D118" s="564">
        <f t="shared" si="2"/>
        <v>36911</v>
      </c>
      <c r="E118" s="565">
        <f t="shared" si="3"/>
        <v>1.981073877186601E-3</v>
      </c>
    </row>
    <row r="119" spans="2:5">
      <c r="B119" s="502">
        <v>43998</v>
      </c>
      <c r="C119" s="562">
        <v>18684873</v>
      </c>
      <c r="D119" s="564">
        <f t="shared" si="2"/>
        <v>16148</v>
      </c>
      <c r="E119" s="565">
        <f t="shared" si="3"/>
        <v>8.6497604951607521E-4</v>
      </c>
    </row>
    <row r="120" spans="2:5">
      <c r="B120" s="502">
        <v>43999</v>
      </c>
      <c r="C120" s="562">
        <v>18684590</v>
      </c>
      <c r="D120" s="564">
        <f t="shared" si="2"/>
        <v>-283</v>
      </c>
      <c r="E120" s="565">
        <f t="shared" si="3"/>
        <v>-1.5145941853589306E-5</v>
      </c>
    </row>
    <row r="121" spans="2:5">
      <c r="B121" s="502">
        <v>44000</v>
      </c>
      <c r="C121" s="562">
        <v>18681594</v>
      </c>
      <c r="D121" s="564">
        <f t="shared" si="2"/>
        <v>-2996</v>
      </c>
      <c r="E121" s="565">
        <f t="shared" si="3"/>
        <v>-1.603460391691458E-4</v>
      </c>
    </row>
    <row r="122" spans="2:5">
      <c r="B122" s="502">
        <v>44001</v>
      </c>
      <c r="C122" s="562">
        <v>18634728</v>
      </c>
      <c r="D122" s="564">
        <f t="shared" si="2"/>
        <v>-46866</v>
      </c>
      <c r="E122" s="565">
        <f t="shared" si="3"/>
        <v>-2.5086724398356575E-3</v>
      </c>
    </row>
    <row r="123" spans="2:5">
      <c r="B123" s="502">
        <v>44004</v>
      </c>
      <c r="C123" s="562">
        <v>18633805</v>
      </c>
      <c r="D123" s="564">
        <f t="shared" si="2"/>
        <v>-923</v>
      </c>
      <c r="E123" s="565">
        <f t="shared" si="3"/>
        <v>-4.9531176414263633E-5</v>
      </c>
    </row>
    <row r="124" spans="2:5">
      <c r="B124" s="502">
        <v>44005</v>
      </c>
      <c r="C124" s="562">
        <v>18621455</v>
      </c>
      <c r="D124" s="564">
        <f t="shared" si="2"/>
        <v>-12350</v>
      </c>
      <c r="E124" s="565">
        <f t="shared" si="3"/>
        <v>-6.6277392083902154E-4</v>
      </c>
    </row>
    <row r="125" spans="2:5">
      <c r="B125" s="502">
        <v>44006</v>
      </c>
      <c r="C125" s="562">
        <v>18622765</v>
      </c>
      <c r="D125" s="564">
        <f t="shared" si="2"/>
        <v>1310</v>
      </c>
      <c r="E125" s="565">
        <f t="shared" si="3"/>
        <v>7.0348960379273962E-5</v>
      </c>
    </row>
    <row r="126" spans="2:5">
      <c r="B126" s="502">
        <v>44007</v>
      </c>
      <c r="C126" s="562">
        <v>18623083</v>
      </c>
      <c r="D126" s="564">
        <f t="shared" si="2"/>
        <v>318</v>
      </c>
      <c r="E126" s="565">
        <f t="shared" si="3"/>
        <v>1.7075874608307728E-5</v>
      </c>
    </row>
    <row r="127" spans="2:5">
      <c r="B127" s="502">
        <v>44008</v>
      </c>
      <c r="C127" s="562">
        <v>18612566</v>
      </c>
      <c r="D127" s="564">
        <f t="shared" si="2"/>
        <v>-10517</v>
      </c>
      <c r="E127" s="565">
        <f t="shared" si="3"/>
        <v>-5.647292663626402E-4</v>
      </c>
    </row>
    <row r="128" spans="2:5">
      <c r="B128" s="502">
        <v>44011</v>
      </c>
      <c r="C128" s="562">
        <v>18645770</v>
      </c>
      <c r="D128" s="564">
        <f t="shared" si="2"/>
        <v>33204</v>
      </c>
      <c r="E128" s="565">
        <f t="shared" si="3"/>
        <v>1.7839560649508535E-3</v>
      </c>
    </row>
    <row r="129" spans="2:13">
      <c r="B129" s="524">
        <v>44012</v>
      </c>
      <c r="C129" s="561">
        <v>18484270</v>
      </c>
      <c r="D129" s="566">
        <f t="shared" si="2"/>
        <v>-161500</v>
      </c>
      <c r="E129" s="567">
        <f t="shared" si="3"/>
        <v>-8.6614819339722038E-3</v>
      </c>
    </row>
    <row r="130" spans="2:13">
      <c r="B130" s="502">
        <v>44013</v>
      </c>
      <c r="C130" s="562">
        <v>18658421</v>
      </c>
      <c r="D130" s="564">
        <f t="shared" si="2"/>
        <v>174151</v>
      </c>
      <c r="E130" s="565">
        <f t="shared" si="3"/>
        <v>9.4215784556272997E-3</v>
      </c>
    </row>
    <row r="131" spans="2:13">
      <c r="B131" s="502">
        <v>44014</v>
      </c>
      <c r="C131" s="562">
        <v>18653210</v>
      </c>
      <c r="D131" s="564">
        <f t="shared" si="2"/>
        <v>-5211</v>
      </c>
      <c r="E131" s="565">
        <f t="shared" si="3"/>
        <v>-2.7928408304223051E-4</v>
      </c>
    </row>
    <row r="132" spans="2:13">
      <c r="B132" s="502">
        <v>44015</v>
      </c>
      <c r="C132" s="562">
        <v>18639231</v>
      </c>
      <c r="D132" s="564">
        <f t="shared" si="2"/>
        <v>-13979</v>
      </c>
      <c r="E132" s="565">
        <f t="shared" si="3"/>
        <v>-7.494152480993499E-4</v>
      </c>
    </row>
    <row r="133" spans="2:13">
      <c r="B133" s="502">
        <v>44018</v>
      </c>
      <c r="C133" s="562">
        <v>18713439</v>
      </c>
      <c r="D133" s="564">
        <f t="shared" si="2"/>
        <v>74208</v>
      </c>
      <c r="E133" s="565">
        <f t="shared" si="3"/>
        <v>3.9812801289924593E-3</v>
      </c>
    </row>
    <row r="134" spans="2:13">
      <c r="B134" s="502">
        <v>44019</v>
      </c>
      <c r="C134" s="562">
        <v>18725857</v>
      </c>
      <c r="D134" s="564">
        <f t="shared" si="2"/>
        <v>12418</v>
      </c>
      <c r="E134" s="565">
        <f t="shared" si="3"/>
        <v>6.6358727543347484E-4</v>
      </c>
    </row>
    <row r="135" spans="2:13">
      <c r="B135" s="502">
        <v>44020</v>
      </c>
      <c r="C135" s="562">
        <v>18746742</v>
      </c>
      <c r="D135" s="564">
        <f t="shared" ref="D135:D140" si="4">C135-C134</f>
        <v>20885</v>
      </c>
      <c r="E135" s="565">
        <f t="shared" ref="E135:E140" si="5">C135/C134-1</f>
        <v>1.1153027602421872E-3</v>
      </c>
    </row>
    <row r="136" spans="2:13">
      <c r="B136" s="502">
        <v>44021</v>
      </c>
      <c r="C136" s="562">
        <v>18745980</v>
      </c>
      <c r="D136" s="564">
        <f t="shared" si="4"/>
        <v>-762</v>
      </c>
      <c r="E136" s="565">
        <f t="shared" si="5"/>
        <v>-4.0647062833687464E-5</v>
      </c>
    </row>
    <row r="137" spans="2:13">
      <c r="B137" s="502">
        <v>44022</v>
      </c>
      <c r="C137" s="562">
        <v>18752251</v>
      </c>
      <c r="D137" s="564">
        <f t="shared" si="4"/>
        <v>6271</v>
      </c>
      <c r="E137" s="565">
        <f t="shared" si="5"/>
        <v>3.3452505550513045E-4</v>
      </c>
    </row>
    <row r="138" spans="2:13">
      <c r="B138" s="502">
        <v>44025</v>
      </c>
      <c r="C138" s="562">
        <v>18788383</v>
      </c>
      <c r="D138" s="564">
        <f t="shared" si="4"/>
        <v>36132</v>
      </c>
      <c r="E138" s="565">
        <f t="shared" si="5"/>
        <v>1.9268086801953466E-3</v>
      </c>
    </row>
    <row r="139" spans="2:13">
      <c r="B139" s="502">
        <v>44026</v>
      </c>
      <c r="C139" s="562">
        <v>18801972</v>
      </c>
      <c r="D139" s="564">
        <f t="shared" si="4"/>
        <v>13589</v>
      </c>
      <c r="E139" s="565">
        <f t="shared" si="5"/>
        <v>7.2326607350925443E-4</v>
      </c>
    </row>
    <row r="140" spans="2:13">
      <c r="B140" s="502">
        <v>44027</v>
      </c>
      <c r="C140" s="562">
        <v>18810078</v>
      </c>
      <c r="D140" s="564">
        <f t="shared" si="4"/>
        <v>8106</v>
      </c>
      <c r="E140" s="565">
        <f t="shared" si="5"/>
        <v>4.3112499050623754E-4</v>
      </c>
    </row>
    <row r="141" spans="2:13">
      <c r="B141" s="502">
        <v>44028</v>
      </c>
      <c r="C141" s="562">
        <v>18806595</v>
      </c>
      <c r="D141" s="564">
        <f t="shared" ref="D141:D173" si="6">C141-C140</f>
        <v>-3483</v>
      </c>
      <c r="E141" s="565">
        <f t="shared" ref="E141:E173" si="7">C141/C140-1</f>
        <v>-1.8516669627843818E-4</v>
      </c>
    </row>
    <row r="142" spans="2:13">
      <c r="B142" s="502">
        <v>44029</v>
      </c>
      <c r="C142" s="562">
        <v>18815564</v>
      </c>
      <c r="D142" s="564">
        <f t="shared" si="6"/>
        <v>8969</v>
      </c>
      <c r="E142" s="565">
        <f t="shared" si="7"/>
        <v>4.7690717006454442E-4</v>
      </c>
    </row>
    <row r="143" spans="2:13">
      <c r="B143" s="502">
        <v>44032</v>
      </c>
      <c r="C143" s="562">
        <v>18845698</v>
      </c>
      <c r="D143" s="564">
        <f t="shared" si="6"/>
        <v>30134</v>
      </c>
      <c r="E143" s="565">
        <f t="shared" si="7"/>
        <v>1.6015464644056898E-3</v>
      </c>
      <c r="J143" s="502"/>
      <c r="K143" s="574"/>
      <c r="L143" s="575"/>
      <c r="M143" s="576"/>
    </row>
    <row r="144" spans="2:13">
      <c r="B144" s="502">
        <v>44033</v>
      </c>
      <c r="C144" s="562">
        <v>18858871</v>
      </c>
      <c r="D144" s="564">
        <f t="shared" si="6"/>
        <v>13173</v>
      </c>
      <c r="E144" s="565">
        <f t="shared" si="7"/>
        <v>6.9899241726156802E-4</v>
      </c>
      <c r="J144" s="502"/>
      <c r="K144" s="574"/>
      <c r="L144" s="575"/>
      <c r="M144" s="576"/>
    </row>
    <row r="145" spans="2:13">
      <c r="B145" s="502">
        <v>44034</v>
      </c>
      <c r="C145" s="562">
        <v>18865077</v>
      </c>
      <c r="D145" s="564">
        <f t="shared" si="6"/>
        <v>6206</v>
      </c>
      <c r="E145" s="565">
        <f t="shared" si="7"/>
        <v>3.2907590279407373E-4</v>
      </c>
      <c r="J145" s="502"/>
      <c r="K145" s="574"/>
      <c r="L145" s="575"/>
      <c r="M145" s="576"/>
    </row>
    <row r="146" spans="2:13">
      <c r="B146" s="502">
        <v>44035</v>
      </c>
      <c r="C146" s="562">
        <v>18869125</v>
      </c>
      <c r="D146" s="564">
        <f t="shared" si="6"/>
        <v>4048</v>
      </c>
      <c r="E146" s="565">
        <f t="shared" si="7"/>
        <v>2.1457638365318665E-4</v>
      </c>
      <c r="J146" s="502"/>
      <c r="K146" s="574"/>
      <c r="L146" s="575"/>
      <c r="M146" s="576"/>
    </row>
    <row r="147" spans="2:13">
      <c r="B147" s="502">
        <v>44036</v>
      </c>
      <c r="C147" s="562">
        <v>18854492</v>
      </c>
      <c r="D147" s="564">
        <f t="shared" si="6"/>
        <v>-14633</v>
      </c>
      <c r="E147" s="565">
        <f t="shared" si="7"/>
        <v>-7.7549965883416672E-4</v>
      </c>
      <c r="J147" s="502"/>
      <c r="K147" s="574"/>
      <c r="L147" s="575"/>
      <c r="M147" s="576"/>
    </row>
    <row r="148" spans="2:13">
      <c r="B148" s="502">
        <v>44039</v>
      </c>
      <c r="C148" s="562">
        <v>18865622</v>
      </c>
      <c r="D148" s="564">
        <f t="shared" si="6"/>
        <v>11130</v>
      </c>
      <c r="E148" s="565">
        <f t="shared" si="7"/>
        <v>5.9031025603872855E-4</v>
      </c>
      <c r="J148" s="502"/>
      <c r="K148" s="574"/>
      <c r="L148" s="575"/>
      <c r="M148" s="576"/>
    </row>
    <row r="149" spans="2:13">
      <c r="B149" s="502">
        <v>44040</v>
      </c>
      <c r="C149" s="562">
        <v>18863231</v>
      </c>
      <c r="D149" s="564">
        <f t="shared" si="6"/>
        <v>-2391</v>
      </c>
      <c r="E149" s="565">
        <f t="shared" si="7"/>
        <v>-1.2673846640198771E-4</v>
      </c>
      <c r="J149" s="502"/>
      <c r="K149" s="574"/>
      <c r="L149" s="575"/>
      <c r="M149" s="576"/>
    </row>
    <row r="150" spans="2:13">
      <c r="B150" s="502">
        <v>44041</v>
      </c>
      <c r="C150" s="562">
        <v>18862234</v>
      </c>
      <c r="D150" s="564">
        <f t="shared" si="6"/>
        <v>-997</v>
      </c>
      <c r="E150" s="565">
        <f t="shared" si="7"/>
        <v>-5.2854147839287435E-5</v>
      </c>
    </row>
    <row r="151" spans="2:13">
      <c r="B151" s="502">
        <v>44042</v>
      </c>
      <c r="C151" s="562">
        <v>18851829</v>
      </c>
      <c r="D151" s="564">
        <f t="shared" si="6"/>
        <v>-10405</v>
      </c>
      <c r="E151" s="565">
        <f t="shared" si="7"/>
        <v>-5.5163137091818193E-4</v>
      </c>
    </row>
    <row r="152" spans="2:13">
      <c r="B152" s="524">
        <v>44043</v>
      </c>
      <c r="C152" s="561">
        <v>18673847</v>
      </c>
      <c r="D152" s="566">
        <f t="shared" si="6"/>
        <v>-177982</v>
      </c>
      <c r="E152" s="567">
        <f t="shared" si="7"/>
        <v>-9.441099852963819E-3</v>
      </c>
    </row>
    <row r="153" spans="2:13">
      <c r="B153" s="502">
        <v>44046</v>
      </c>
      <c r="C153" s="562">
        <v>18777103</v>
      </c>
      <c r="D153" s="564">
        <f t="shared" si="6"/>
        <v>103256</v>
      </c>
      <c r="E153" s="565">
        <f t="shared" si="7"/>
        <v>5.5294444685125566E-3</v>
      </c>
    </row>
    <row r="154" spans="2:13">
      <c r="B154" s="502">
        <v>44047</v>
      </c>
      <c r="C154" s="562">
        <v>18777462</v>
      </c>
      <c r="D154" s="564">
        <f t="shared" si="6"/>
        <v>359</v>
      </c>
      <c r="E154" s="565">
        <f t="shared" si="7"/>
        <v>1.911903023588124E-5</v>
      </c>
    </row>
    <row r="155" spans="2:13">
      <c r="B155" s="502">
        <v>44048</v>
      </c>
      <c r="C155" s="562">
        <v>18783395</v>
      </c>
      <c r="D155" s="564">
        <f t="shared" si="6"/>
        <v>5933</v>
      </c>
      <c r="E155" s="565">
        <f t="shared" si="7"/>
        <v>3.1596389330990071E-4</v>
      </c>
    </row>
    <row r="156" spans="2:13">
      <c r="B156" s="502">
        <v>44049</v>
      </c>
      <c r="C156" s="562">
        <v>18787859</v>
      </c>
      <c r="D156" s="564">
        <f t="shared" si="6"/>
        <v>4464</v>
      </c>
      <c r="E156" s="565">
        <f t="shared" si="7"/>
        <v>2.3765671754216733E-4</v>
      </c>
    </row>
    <row r="157" spans="2:13">
      <c r="B157" s="502">
        <v>44050</v>
      </c>
      <c r="C157" s="562">
        <v>18768445</v>
      </c>
      <c r="D157" s="564">
        <f t="shared" si="6"/>
        <v>-19414</v>
      </c>
      <c r="E157" s="565">
        <f t="shared" si="7"/>
        <v>-1.0333268947781971E-3</v>
      </c>
    </row>
    <row r="158" spans="2:13">
      <c r="B158" s="502">
        <v>44053</v>
      </c>
      <c r="C158" s="562">
        <v>18782091</v>
      </c>
      <c r="D158" s="564">
        <f t="shared" si="6"/>
        <v>13646</v>
      </c>
      <c r="E158" s="565">
        <f t="shared" si="7"/>
        <v>7.2707142227290689E-4</v>
      </c>
    </row>
    <row r="159" spans="2:13">
      <c r="B159" s="502">
        <v>44054</v>
      </c>
      <c r="C159" s="562">
        <v>18788387</v>
      </c>
      <c r="D159" s="564">
        <f t="shared" si="6"/>
        <v>6296</v>
      </c>
      <c r="E159" s="565">
        <f t="shared" si="7"/>
        <v>3.3521294301053217E-4</v>
      </c>
    </row>
    <row r="160" spans="2:13">
      <c r="B160" s="502">
        <v>44055</v>
      </c>
      <c r="C160" s="562">
        <v>18791947</v>
      </c>
      <c r="D160" s="564">
        <f t="shared" si="6"/>
        <v>3560</v>
      </c>
      <c r="E160" s="565">
        <f t="shared" si="7"/>
        <v>1.8947874556762834E-4</v>
      </c>
    </row>
    <row r="161" spans="2:5">
      <c r="B161" s="502">
        <v>44056</v>
      </c>
      <c r="C161" s="562">
        <v>18793248</v>
      </c>
      <c r="D161" s="564">
        <f t="shared" si="6"/>
        <v>1301</v>
      </c>
      <c r="E161" s="565">
        <f t="shared" si="7"/>
        <v>6.9231783167644778E-5</v>
      </c>
    </row>
    <row r="162" spans="2:5">
      <c r="B162" s="502">
        <v>44057</v>
      </c>
      <c r="C162" s="562">
        <v>18795882</v>
      </c>
      <c r="D162" s="564">
        <f t="shared" si="6"/>
        <v>2634</v>
      </c>
      <c r="E162" s="565">
        <f t="shared" si="7"/>
        <v>1.4015672011558067E-4</v>
      </c>
    </row>
    <row r="163" spans="2:5">
      <c r="B163" s="502">
        <v>44060</v>
      </c>
      <c r="C163" s="562">
        <v>18817729</v>
      </c>
      <c r="D163" s="564">
        <f t="shared" si="6"/>
        <v>21847</v>
      </c>
      <c r="E163" s="565">
        <f t="shared" si="7"/>
        <v>1.1623290676117115E-3</v>
      </c>
    </row>
    <row r="164" spans="2:5">
      <c r="B164" s="502">
        <v>44061</v>
      </c>
      <c r="C164" s="562">
        <v>18819170</v>
      </c>
      <c r="D164" s="564">
        <f t="shared" si="6"/>
        <v>1441</v>
      </c>
      <c r="E164" s="565">
        <f t="shared" si="7"/>
        <v>7.65767218775526E-5</v>
      </c>
    </row>
    <row r="165" spans="2:5">
      <c r="B165" s="502">
        <v>44062</v>
      </c>
      <c r="C165" s="562">
        <v>18820592</v>
      </c>
      <c r="D165" s="564">
        <f t="shared" si="6"/>
        <v>1422</v>
      </c>
      <c r="E165" s="565">
        <f t="shared" si="7"/>
        <v>7.5561249513134143E-5</v>
      </c>
    </row>
    <row r="166" spans="2:5">
      <c r="B166" s="502">
        <v>44063</v>
      </c>
      <c r="C166" s="562">
        <v>18821671</v>
      </c>
      <c r="D166" s="564">
        <f t="shared" si="6"/>
        <v>1079</v>
      </c>
      <c r="E166" s="565">
        <f t="shared" si="7"/>
        <v>5.7330821474632643E-5</v>
      </c>
    </row>
    <row r="167" spans="2:5">
      <c r="B167" s="502">
        <v>44064</v>
      </c>
      <c r="C167" s="562">
        <v>18806561</v>
      </c>
      <c r="D167" s="564">
        <f t="shared" si="6"/>
        <v>-15110</v>
      </c>
      <c r="E167" s="565">
        <f t="shared" si="7"/>
        <v>-8.0279800874216711E-4</v>
      </c>
    </row>
    <row r="168" spans="2:5">
      <c r="B168" s="502">
        <v>44067</v>
      </c>
      <c r="C168" s="562">
        <v>18827804</v>
      </c>
      <c r="D168" s="564">
        <f t="shared" si="6"/>
        <v>21243</v>
      </c>
      <c r="E168" s="565">
        <f t="shared" si="7"/>
        <v>1.1295526066674721E-3</v>
      </c>
    </row>
    <row r="169" spans="2:5">
      <c r="B169" s="502">
        <v>44068</v>
      </c>
      <c r="C169" s="562">
        <v>18827938</v>
      </c>
      <c r="D169" s="564">
        <f t="shared" si="6"/>
        <v>134</v>
      </c>
      <c r="E169" s="565">
        <f t="shared" si="7"/>
        <v>7.1171337878705998E-6</v>
      </c>
    </row>
    <row r="170" spans="2:5">
      <c r="B170" s="502">
        <v>44069</v>
      </c>
      <c r="C170" s="562">
        <v>18829729</v>
      </c>
      <c r="D170" s="564">
        <f t="shared" si="6"/>
        <v>1791</v>
      </c>
      <c r="E170" s="565">
        <f t="shared" si="7"/>
        <v>9.5124596225071301E-5</v>
      </c>
    </row>
    <row r="171" spans="2:5">
      <c r="B171" s="502">
        <v>44070</v>
      </c>
      <c r="C171" s="562">
        <v>18828708</v>
      </c>
      <c r="D171" s="564">
        <f t="shared" si="6"/>
        <v>-1021</v>
      </c>
      <c r="E171" s="565">
        <f t="shared" si="7"/>
        <v>-5.4222766562417313E-5</v>
      </c>
    </row>
    <row r="172" spans="2:5">
      <c r="B172" s="502">
        <v>44071</v>
      </c>
      <c r="C172" s="562">
        <v>18802872</v>
      </c>
      <c r="D172" s="564">
        <f t="shared" si="6"/>
        <v>-25836</v>
      </c>
      <c r="E172" s="565">
        <f t="shared" si="7"/>
        <v>-1.3721600016315394E-3</v>
      </c>
    </row>
    <row r="173" spans="2:5">
      <c r="B173" s="524">
        <v>44074</v>
      </c>
      <c r="C173" s="561">
        <v>18591306</v>
      </c>
      <c r="D173" s="566">
        <f t="shared" si="6"/>
        <v>-211566</v>
      </c>
      <c r="E173" s="567">
        <f t="shared" si="7"/>
        <v>-1.1251791747558526E-2</v>
      </c>
    </row>
    <row r="174" spans="2:5">
      <c r="B174" s="902">
        <v>44075</v>
      </c>
      <c r="C174" s="562">
        <v>18736462</v>
      </c>
      <c r="D174" s="903">
        <v>145156</v>
      </c>
      <c r="E174" s="904">
        <v>7.8077355081993538E-3</v>
      </c>
    </row>
    <row r="175" spans="2:5">
      <c r="B175" s="902">
        <v>44076</v>
      </c>
      <c r="C175" s="562">
        <v>18719291</v>
      </c>
      <c r="D175" s="903">
        <v>-17171</v>
      </c>
      <c r="E175" s="904">
        <v>-9.1644836682613917E-4</v>
      </c>
    </row>
    <row r="176" spans="2:5">
      <c r="B176" s="902">
        <v>44077</v>
      </c>
      <c r="C176" s="562">
        <v>18725807</v>
      </c>
      <c r="D176" s="903">
        <v>6516</v>
      </c>
      <c r="E176" s="904">
        <v>3.4809010661773776E-4</v>
      </c>
    </row>
    <row r="177" spans="2:5">
      <c r="B177" s="902">
        <v>44078</v>
      </c>
      <c r="C177" s="562">
        <v>18717975</v>
      </c>
      <c r="D177" s="903">
        <v>-7832</v>
      </c>
      <c r="E177" s="904">
        <v>-4.1824632711418008E-4</v>
      </c>
    </row>
    <row r="178" spans="2:5">
      <c r="B178" s="902">
        <v>44081</v>
      </c>
      <c r="C178" s="562">
        <v>18767815</v>
      </c>
      <c r="D178" s="903">
        <v>49840</v>
      </c>
      <c r="E178" s="904">
        <v>2.6626811928105454E-3</v>
      </c>
    </row>
    <row r="179" spans="2:5">
      <c r="B179" s="902">
        <v>44082</v>
      </c>
      <c r="C179" s="562">
        <v>18780953</v>
      </c>
      <c r="D179" s="903">
        <v>13138</v>
      </c>
      <c r="E179" s="904">
        <v>7.0002821319370412E-4</v>
      </c>
    </row>
    <row r="180" spans="2:5">
      <c r="B180" s="902">
        <v>44083</v>
      </c>
      <c r="C180" s="562">
        <v>18804019</v>
      </c>
      <c r="D180" s="903">
        <v>23066</v>
      </c>
      <c r="E180" s="904">
        <v>1.228159188727096E-3</v>
      </c>
    </row>
    <row r="181" spans="2:5">
      <c r="B181" s="902">
        <v>44084</v>
      </c>
      <c r="C181" s="562">
        <v>18829001</v>
      </c>
      <c r="D181" s="903">
        <v>24982</v>
      </c>
      <c r="E181" s="904">
        <v>1.3285457752409968E-3</v>
      </c>
    </row>
    <row r="182" spans="2:5">
      <c r="B182" s="902">
        <v>44085</v>
      </c>
      <c r="C182" s="562">
        <v>18835944</v>
      </c>
      <c r="D182" s="903">
        <v>6943</v>
      </c>
      <c r="E182" s="904">
        <v>3.6873969043815791E-4</v>
      </c>
    </row>
    <row r="183" spans="2:5">
      <c r="B183" s="902">
        <v>44088</v>
      </c>
      <c r="C183" s="562">
        <v>18892969</v>
      </c>
      <c r="D183" s="903">
        <v>57025</v>
      </c>
      <c r="E183" s="904">
        <v>3.027456441790255E-3</v>
      </c>
    </row>
    <row r="184" spans="2:5">
      <c r="B184" s="902">
        <v>44089</v>
      </c>
      <c r="C184" s="562">
        <v>18902590</v>
      </c>
      <c r="D184" s="903">
        <v>9621</v>
      </c>
      <c r="E184" s="904">
        <v>5.0923706062300234E-4</v>
      </c>
    </row>
    <row r="185" spans="2:5">
      <c r="B185" s="902">
        <v>44090</v>
      </c>
      <c r="C185" s="562">
        <v>18924567</v>
      </c>
      <c r="D185" s="903">
        <v>21977</v>
      </c>
      <c r="E185" s="904">
        <v>1.1626449073909306E-3</v>
      </c>
    </row>
    <row r="186" spans="2:5">
      <c r="B186" s="902">
        <v>44091</v>
      </c>
      <c r="C186" s="562">
        <v>18944002</v>
      </c>
      <c r="D186" s="903">
        <v>19435</v>
      </c>
      <c r="E186" s="904">
        <v>1.0269719777471487E-3</v>
      </c>
    </row>
    <row r="187" spans="2:5">
      <c r="B187" s="902">
        <v>44092</v>
      </c>
      <c r="C187" s="562">
        <v>18928956</v>
      </c>
      <c r="D187" s="903">
        <v>-15046</v>
      </c>
      <c r="E187" s="904">
        <v>-7.942355580410343E-4</v>
      </c>
    </row>
    <row r="188" spans="2:5">
      <c r="B188" s="902">
        <v>44095</v>
      </c>
      <c r="C188" s="562">
        <v>18969455</v>
      </c>
      <c r="D188" s="903">
        <v>40499</v>
      </c>
      <c r="E188" s="904">
        <v>2.139526342604503E-3</v>
      </c>
    </row>
    <row r="189" spans="2:5">
      <c r="B189" s="902">
        <v>44096</v>
      </c>
      <c r="C189" s="562">
        <v>18980284</v>
      </c>
      <c r="D189" s="903">
        <v>10829</v>
      </c>
      <c r="E189" s="904">
        <v>5.7086510919801547E-4</v>
      </c>
    </row>
    <row r="190" spans="2:5">
      <c r="B190" s="902">
        <v>44097</v>
      </c>
      <c r="C190" s="562">
        <v>18991053</v>
      </c>
      <c r="D190" s="903">
        <v>10769</v>
      </c>
      <c r="E190" s="904">
        <v>5.6737823311814317E-4</v>
      </c>
    </row>
    <row r="191" spans="2:5">
      <c r="B191" s="902">
        <v>44098</v>
      </c>
      <c r="C191" s="562">
        <v>18999355</v>
      </c>
      <c r="D191" s="903">
        <v>8302</v>
      </c>
      <c r="E191" s="904">
        <v>4.3715322157233949E-4</v>
      </c>
    </row>
    <row r="192" spans="2:5">
      <c r="B192" s="902">
        <v>44099</v>
      </c>
      <c r="C192" s="562">
        <v>18963805</v>
      </c>
      <c r="D192" s="903">
        <v>-35550</v>
      </c>
      <c r="E192" s="904">
        <v>-1.871116151048291E-3</v>
      </c>
    </row>
    <row r="193" spans="2:5">
      <c r="B193" s="902">
        <v>44102</v>
      </c>
      <c r="C193" s="562">
        <v>19011115</v>
      </c>
      <c r="D193" s="903">
        <v>47310</v>
      </c>
      <c r="E193" s="904">
        <v>2.4947525035192708E-3</v>
      </c>
    </row>
    <row r="194" spans="2:5">
      <c r="B194" s="902">
        <v>44103</v>
      </c>
      <c r="C194" s="562">
        <v>19011416</v>
      </c>
      <c r="D194" s="903">
        <v>301</v>
      </c>
      <c r="E194" s="904">
        <v>1.583284304995658E-5</v>
      </c>
    </row>
    <row r="195" spans="2:5">
      <c r="B195" s="524">
        <v>44104</v>
      </c>
      <c r="C195" s="561">
        <v>18843729</v>
      </c>
      <c r="D195" s="566">
        <v>-167687</v>
      </c>
      <c r="E195" s="567">
        <v>-8.8203319521281687E-3</v>
      </c>
    </row>
    <row r="196" spans="2:5">
      <c r="B196" s="902">
        <v>44105</v>
      </c>
      <c r="C196" s="562">
        <v>18974379</v>
      </c>
      <c r="D196" s="903">
        <v>130650</v>
      </c>
      <c r="E196" s="1001">
        <v>6.9333410600418421E-3</v>
      </c>
    </row>
    <row r="197" spans="2:5">
      <c r="B197" s="902">
        <v>44106</v>
      </c>
      <c r="C197" s="562">
        <v>18911612</v>
      </c>
      <c r="D197" s="903">
        <v>-62767</v>
      </c>
      <c r="E197" s="1001">
        <v>-3.3079870492731533E-3</v>
      </c>
    </row>
    <row r="198" spans="2:5">
      <c r="B198" s="902">
        <v>44109</v>
      </c>
      <c r="C198" s="562">
        <v>18942630</v>
      </c>
      <c r="D198" s="903">
        <v>31018</v>
      </c>
      <c r="E198" s="1001">
        <v>1.6401563230041827E-3</v>
      </c>
    </row>
    <row r="199" spans="2:5">
      <c r="B199" s="902">
        <v>44110</v>
      </c>
      <c r="C199" s="562">
        <v>18954337</v>
      </c>
      <c r="D199" s="903">
        <v>11707</v>
      </c>
      <c r="E199" s="1001">
        <v>6.180240019468819E-4</v>
      </c>
    </row>
    <row r="200" spans="2:5">
      <c r="B200" s="902">
        <v>44111</v>
      </c>
      <c r="C200" s="562">
        <v>18966931</v>
      </c>
      <c r="D200" s="903">
        <v>12594</v>
      </c>
      <c r="E200" s="1001">
        <v>6.6443896191148433E-4</v>
      </c>
    </row>
    <row r="201" spans="2:5">
      <c r="B201" s="902">
        <v>44112</v>
      </c>
      <c r="C201" s="562">
        <v>18967914</v>
      </c>
      <c r="D201" s="903">
        <v>983</v>
      </c>
      <c r="E201" s="1001">
        <v>5.1827045714381015E-5</v>
      </c>
    </row>
    <row r="202" spans="2:5">
      <c r="B202" s="902">
        <v>44113</v>
      </c>
      <c r="C202" s="562">
        <v>18950789</v>
      </c>
      <c r="D202" s="903">
        <v>-17125</v>
      </c>
      <c r="E202" s="1001">
        <v>-9.0284044940314168E-4</v>
      </c>
    </row>
    <row r="203" spans="2:5">
      <c r="B203" s="902">
        <v>44117</v>
      </c>
      <c r="C203" s="562">
        <v>18989620</v>
      </c>
      <c r="D203" s="903">
        <v>38831</v>
      </c>
      <c r="E203" s="1001">
        <v>2.0490439738418686E-3</v>
      </c>
    </row>
    <row r="204" spans="2:5">
      <c r="B204" s="902">
        <v>44118</v>
      </c>
      <c r="C204" s="562">
        <v>18996397</v>
      </c>
      <c r="D204" s="903">
        <v>6777</v>
      </c>
      <c r="E204" s="1001">
        <v>3.5687917925697477E-4</v>
      </c>
    </row>
    <row r="205" spans="2:5">
      <c r="B205" s="902">
        <v>44119</v>
      </c>
      <c r="C205" s="562">
        <v>19005328</v>
      </c>
      <c r="D205" s="903">
        <v>8931</v>
      </c>
      <c r="E205" s="1001">
        <v>4.7014178530813133E-4</v>
      </c>
    </row>
    <row r="206" spans="2:5">
      <c r="B206" s="902">
        <v>44120</v>
      </c>
      <c r="C206" s="562">
        <v>18986888</v>
      </c>
      <c r="D206" s="903">
        <v>-18440</v>
      </c>
      <c r="E206" s="1001">
        <v>-9.7025423607521866E-4</v>
      </c>
    </row>
    <row r="207" spans="2:5">
      <c r="B207" s="902">
        <v>44123</v>
      </c>
      <c r="C207" s="562">
        <v>19010754</v>
      </c>
      <c r="D207" s="903">
        <v>23866</v>
      </c>
      <c r="E207" s="1001">
        <v>1.2569727066384928E-3</v>
      </c>
    </row>
    <row r="208" spans="2:5">
      <c r="B208" s="902">
        <v>44124</v>
      </c>
      <c r="C208" s="562">
        <v>19010133</v>
      </c>
      <c r="D208" s="903">
        <v>-621</v>
      </c>
      <c r="E208" s="1001">
        <v>-3.2665721727775932E-5</v>
      </c>
    </row>
    <row r="209" spans="2:5">
      <c r="B209" s="902">
        <v>44125</v>
      </c>
      <c r="C209" s="562">
        <v>19014454</v>
      </c>
      <c r="D209" s="903">
        <v>4321</v>
      </c>
      <c r="E209" s="1001">
        <v>2.2729983004321497E-4</v>
      </c>
    </row>
    <row r="210" spans="2:5">
      <c r="B210" s="902">
        <v>44126</v>
      </c>
      <c r="C210" s="562">
        <v>19016833</v>
      </c>
      <c r="D210" s="903">
        <v>2379</v>
      </c>
      <c r="E210" s="1001">
        <v>1.2511534646231226E-4</v>
      </c>
    </row>
    <row r="211" spans="2:5">
      <c r="B211" s="902">
        <v>44127</v>
      </c>
      <c r="C211" s="562">
        <v>19000768</v>
      </c>
      <c r="D211" s="903">
        <v>-16065</v>
      </c>
      <c r="E211" s="1001">
        <v>-8.4477788704351298E-4</v>
      </c>
    </row>
    <row r="212" spans="2:5">
      <c r="B212" s="902">
        <v>44130</v>
      </c>
      <c r="C212" s="562">
        <v>19023053</v>
      </c>
      <c r="D212" s="903">
        <v>22285</v>
      </c>
      <c r="E212" s="1001">
        <v>1.1728473291183761E-3</v>
      </c>
    </row>
    <row r="213" spans="2:5">
      <c r="B213" s="902">
        <v>44131</v>
      </c>
      <c r="C213" s="562">
        <v>19025783</v>
      </c>
      <c r="D213" s="903">
        <v>2730</v>
      </c>
      <c r="E213" s="1001">
        <v>1.4351008747115479E-4</v>
      </c>
    </row>
    <row r="214" spans="2:5">
      <c r="B214" s="902">
        <v>44132</v>
      </c>
      <c r="C214" s="562">
        <v>19030903</v>
      </c>
      <c r="D214" s="903">
        <v>5120</v>
      </c>
      <c r="E214" s="1001">
        <v>2.6910850397054986E-4</v>
      </c>
    </row>
    <row r="215" spans="2:5">
      <c r="B215" s="902">
        <v>44133</v>
      </c>
      <c r="C215" s="562">
        <v>19031853</v>
      </c>
      <c r="D215" s="903">
        <v>950</v>
      </c>
      <c r="E215" s="1001">
        <v>4.9918808371796075E-5</v>
      </c>
    </row>
    <row r="216" spans="2:5">
      <c r="B216" s="524">
        <v>44134</v>
      </c>
      <c r="C216" s="561">
        <v>18986284</v>
      </c>
      <c r="D216" s="566">
        <v>-45569</v>
      </c>
      <c r="E216" s="1002">
        <v>-2.3943543489958197E-3</v>
      </c>
    </row>
    <row r="217" spans="2:5">
      <c r="B217" s="477"/>
      <c r="C217" s="562"/>
      <c r="D217" s="563"/>
      <c r="E217" s="568"/>
    </row>
    <row r="218" spans="2:5">
      <c r="B218" s="477"/>
      <c r="C218" s="562"/>
      <c r="D218" s="563"/>
      <c r="E218" s="568"/>
    </row>
    <row r="219" spans="2:5">
      <c r="B219" s="477"/>
      <c r="C219" s="562"/>
      <c r="D219" s="1005"/>
      <c r="E219" s="568"/>
    </row>
    <row r="220" spans="2:5">
      <c r="B220" s="477"/>
      <c r="C220" s="562"/>
      <c r="D220" s="1005"/>
      <c r="E220" s="568"/>
    </row>
    <row r="221" spans="2:5">
      <c r="B221" s="477"/>
      <c r="C221" s="562"/>
      <c r="D221" s="903"/>
      <c r="E221" s="904"/>
    </row>
    <row r="222" spans="2:5">
      <c r="B222" s="477"/>
      <c r="C222" s="562"/>
      <c r="D222" s="1005"/>
      <c r="E222" s="568"/>
    </row>
    <row r="223" spans="2:5">
      <c r="B223" s="477"/>
      <c r="C223" s="562"/>
      <c r="D223" s="1005"/>
      <c r="E223" s="568"/>
    </row>
    <row r="224" spans="2:5">
      <c r="B224" s="477"/>
      <c r="C224" s="562"/>
      <c r="D224" s="563"/>
      <c r="E224" s="568"/>
    </row>
    <row r="225" spans="2:5">
      <c r="B225" s="477"/>
      <c r="C225" s="562"/>
      <c r="D225" s="563"/>
      <c r="E225" s="568"/>
    </row>
    <row r="226" spans="2:5">
      <c r="B226" s="477"/>
      <c r="C226" s="562"/>
      <c r="D226" s="563"/>
      <c r="E226" s="568"/>
    </row>
    <row r="227" spans="2:5">
      <c r="B227" s="477"/>
      <c r="C227" s="562"/>
      <c r="D227" s="563"/>
      <c r="E227" s="568"/>
    </row>
    <row r="228" spans="2:5">
      <c r="B228" s="477"/>
      <c r="C228" s="562"/>
      <c r="D228" s="563"/>
      <c r="E228" s="568"/>
    </row>
    <row r="229" spans="2:5">
      <c r="B229" s="477"/>
      <c r="C229" s="562"/>
      <c r="D229" s="563"/>
      <c r="E229" s="568"/>
    </row>
    <row r="230" spans="2:5">
      <c r="B230" s="477"/>
      <c r="C230" s="562"/>
      <c r="D230" s="563"/>
      <c r="E230" s="568"/>
    </row>
    <row r="231" spans="2:5">
      <c r="B231" s="477"/>
      <c r="C231" s="562"/>
      <c r="D231" s="563"/>
      <c r="E231" s="568"/>
    </row>
    <row r="232" spans="2:5">
      <c r="B232" s="477"/>
      <c r="C232" s="562"/>
      <c r="D232" s="563"/>
      <c r="E232" s="568"/>
    </row>
    <row r="233" spans="2:5">
      <c r="B233" s="477"/>
      <c r="C233" s="562"/>
      <c r="D233" s="563"/>
      <c r="E233" s="568"/>
    </row>
    <row r="234" spans="2:5">
      <c r="B234" s="477"/>
      <c r="C234" s="562"/>
      <c r="D234" s="563"/>
      <c r="E234" s="568"/>
    </row>
    <row r="235" spans="2:5">
      <c r="B235" s="477"/>
      <c r="C235" s="562"/>
      <c r="D235" s="563"/>
      <c r="E235" s="568"/>
    </row>
    <row r="236" spans="2:5">
      <c r="B236" s="477"/>
      <c r="C236" s="562"/>
      <c r="D236" s="563"/>
      <c r="E236" s="568"/>
    </row>
    <row r="237" spans="2:5">
      <c r="B237" s="477"/>
      <c r="C237" s="562"/>
      <c r="D237" s="563"/>
      <c r="E237" s="568"/>
    </row>
    <row r="238" spans="2:5">
      <c r="B238" s="477"/>
      <c r="C238" s="562"/>
      <c r="D238" s="563"/>
      <c r="E238" s="568"/>
    </row>
    <row r="239" spans="2:5">
      <c r="B239" s="477"/>
      <c r="C239" s="562"/>
      <c r="D239" s="563"/>
      <c r="E239" s="568"/>
    </row>
    <row r="240" spans="2:5">
      <c r="B240" s="477"/>
      <c r="C240" s="562"/>
      <c r="D240" s="563"/>
      <c r="E240" s="568"/>
    </row>
    <row r="241" spans="2:5">
      <c r="B241" s="477"/>
      <c r="C241" s="562"/>
      <c r="D241" s="563"/>
      <c r="E241" s="568"/>
    </row>
    <row r="242" spans="2:5">
      <c r="B242" s="477"/>
      <c r="C242" s="562"/>
      <c r="D242" s="563"/>
      <c r="E242" s="568"/>
    </row>
    <row r="243" spans="2:5">
      <c r="B243" s="477"/>
      <c r="C243" s="562"/>
      <c r="D243" s="563"/>
      <c r="E243" s="568"/>
    </row>
    <row r="244" spans="2:5">
      <c r="B244" s="477"/>
      <c r="C244" s="562"/>
      <c r="D244" s="563"/>
      <c r="E244" s="568"/>
    </row>
    <row r="245" spans="2:5">
      <c r="B245" s="477"/>
      <c r="C245" s="562"/>
      <c r="D245" s="563"/>
      <c r="E245" s="568"/>
    </row>
    <row r="246" spans="2:5">
      <c r="B246" s="477"/>
      <c r="C246" s="562"/>
      <c r="D246" s="563"/>
      <c r="E246" s="568"/>
    </row>
    <row r="247" spans="2:5">
      <c r="B247" s="477"/>
      <c r="C247" s="562"/>
      <c r="D247" s="563"/>
      <c r="E247" s="568"/>
    </row>
    <row r="248" spans="2:5">
      <c r="B248" s="477"/>
      <c r="C248" s="562"/>
      <c r="D248" s="563"/>
      <c r="E248" s="568"/>
    </row>
    <row r="249" spans="2:5">
      <c r="B249" s="477"/>
      <c r="C249" s="562"/>
      <c r="D249" s="563"/>
      <c r="E249" s="568"/>
    </row>
    <row r="250" spans="2:5">
      <c r="B250" s="477"/>
      <c r="C250" s="562"/>
      <c r="D250" s="563"/>
      <c r="E250" s="568"/>
    </row>
    <row r="251" spans="2:5">
      <c r="B251" s="477"/>
      <c r="C251" s="562"/>
      <c r="D251" s="563"/>
      <c r="E251" s="568"/>
    </row>
    <row r="252" spans="2:5">
      <c r="B252" s="477"/>
      <c r="C252" s="562"/>
      <c r="D252" s="563"/>
      <c r="E252" s="568"/>
    </row>
    <row r="253" spans="2:5">
      <c r="B253" s="477"/>
      <c r="C253" s="562"/>
      <c r="D253" s="563"/>
      <c r="E253" s="568"/>
    </row>
    <row r="254" spans="2:5">
      <c r="B254" s="477"/>
      <c r="C254" s="562"/>
      <c r="D254" s="563"/>
      <c r="E254" s="568"/>
    </row>
    <row r="255" spans="2:5">
      <c r="B255" s="477"/>
      <c r="C255" s="562"/>
      <c r="D255" s="563"/>
      <c r="E255" s="568"/>
    </row>
    <row r="256" spans="2:5">
      <c r="B256" s="477"/>
      <c r="C256" s="562"/>
      <c r="D256" s="563"/>
      <c r="E256" s="568"/>
    </row>
    <row r="257" spans="2:5">
      <c r="B257" s="477"/>
      <c r="C257" s="562"/>
      <c r="D257" s="563"/>
      <c r="E257" s="568"/>
    </row>
    <row r="258" spans="2:5">
      <c r="B258" s="477"/>
      <c r="C258" s="562"/>
      <c r="D258" s="563"/>
      <c r="E258" s="568"/>
    </row>
    <row r="259" spans="2:5">
      <c r="B259" s="478"/>
      <c r="C259" s="562"/>
      <c r="D259" s="563"/>
      <c r="E259" s="568"/>
    </row>
    <row r="260" spans="2:5">
      <c r="B260" s="478"/>
      <c r="C260" s="562"/>
      <c r="D260" s="563"/>
      <c r="E260" s="568"/>
    </row>
    <row r="261" spans="2:5">
      <c r="B261" s="478"/>
      <c r="C261" s="562"/>
      <c r="D261" s="563"/>
      <c r="E261" s="568"/>
    </row>
    <row r="262" spans="2:5">
      <c r="B262" s="478"/>
      <c r="C262" s="562"/>
      <c r="D262" s="563"/>
      <c r="E262" s="568"/>
    </row>
    <row r="263" spans="2:5">
      <c r="B263" s="478"/>
      <c r="C263" s="562"/>
      <c r="D263" s="563"/>
      <c r="E263" s="568"/>
    </row>
    <row r="264" spans="2:5">
      <c r="B264" s="478"/>
      <c r="C264" s="562"/>
      <c r="D264" s="563"/>
      <c r="E264" s="568"/>
    </row>
    <row r="265" spans="2:5">
      <c r="B265" s="478"/>
      <c r="C265" s="562"/>
      <c r="D265" s="563"/>
      <c r="E265" s="568"/>
    </row>
    <row r="266" spans="2:5">
      <c r="B266" s="478"/>
      <c r="C266" s="562"/>
      <c r="D266" s="563"/>
      <c r="E266" s="568"/>
    </row>
    <row r="267" spans="2:5">
      <c r="B267" s="478"/>
      <c r="C267" s="562"/>
      <c r="D267" s="563"/>
      <c r="E267" s="568"/>
    </row>
    <row r="268" spans="2:5">
      <c r="B268" s="478"/>
      <c r="C268" s="562"/>
      <c r="D268" s="563"/>
      <c r="E268" s="568"/>
    </row>
    <row r="269" spans="2:5">
      <c r="B269" s="478"/>
      <c r="C269" s="562"/>
      <c r="D269" s="563"/>
      <c r="E269" s="568"/>
    </row>
    <row r="270" spans="2:5">
      <c r="B270" s="478"/>
      <c r="C270" s="562"/>
      <c r="D270" s="563"/>
      <c r="E270" s="568"/>
    </row>
    <row r="271" spans="2:5">
      <c r="B271" s="478"/>
      <c r="C271" s="562"/>
      <c r="D271" s="563"/>
      <c r="E271" s="568"/>
    </row>
    <row r="272" spans="2:5">
      <c r="B272" s="478"/>
      <c r="C272" s="562"/>
      <c r="D272" s="563"/>
      <c r="E272" s="568"/>
    </row>
    <row r="273" spans="2:5">
      <c r="B273" s="478"/>
      <c r="C273" s="562"/>
      <c r="D273" s="563"/>
      <c r="E273" s="568"/>
    </row>
    <row r="274" spans="2:5">
      <c r="B274" s="478"/>
      <c r="C274" s="562"/>
      <c r="D274" s="563"/>
      <c r="E274" s="568"/>
    </row>
    <row r="275" spans="2:5">
      <c r="B275" s="478"/>
      <c r="C275" s="562"/>
      <c r="D275" s="563"/>
      <c r="E275" s="568"/>
    </row>
    <row r="276" spans="2:5">
      <c r="B276" s="478"/>
      <c r="C276" s="562"/>
      <c r="D276" s="563"/>
      <c r="E276" s="568"/>
    </row>
    <row r="277" spans="2:5">
      <c r="B277" s="478"/>
      <c r="C277" s="562"/>
      <c r="D277" s="563"/>
      <c r="E277" s="568"/>
    </row>
    <row r="278" spans="2:5">
      <c r="B278" s="478"/>
      <c r="C278" s="562"/>
      <c r="D278" s="563"/>
      <c r="E278" s="568"/>
    </row>
    <row r="279" spans="2:5">
      <c r="B279" s="478"/>
      <c r="C279" s="562"/>
      <c r="D279" s="563"/>
      <c r="E279" s="568"/>
    </row>
    <row r="280" spans="2:5">
      <c r="B280" s="478"/>
      <c r="C280" s="562"/>
      <c r="D280" s="563"/>
      <c r="E280" s="568"/>
    </row>
    <row r="281" spans="2:5">
      <c r="B281" s="478"/>
      <c r="D281" s="563"/>
      <c r="E281" s="568"/>
    </row>
    <row r="282" spans="2:5">
      <c r="B282" s="478"/>
      <c r="D282" s="563"/>
      <c r="E282" s="568"/>
    </row>
    <row r="283" spans="2:5">
      <c r="B283" s="478"/>
      <c r="D283" s="563"/>
      <c r="E283" s="568"/>
    </row>
    <row r="284" spans="2:5">
      <c r="B284" s="479"/>
      <c r="D284" s="563"/>
      <c r="E284" s="568"/>
    </row>
    <row r="285" spans="2:5">
      <c r="B285" s="479"/>
      <c r="D285" s="563"/>
      <c r="E285" s="568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autoPageBreaks="0" fitToPage="1"/>
  </sheetPr>
  <dimension ref="A2:W166"/>
  <sheetViews>
    <sheetView showGridLines="0" showRowColHeaders="0" topLeftCell="C1" zoomScaleNormal="100" workbookViewId="0">
      <pane ySplit="3" topLeftCell="A142" activePane="bottomLeft" state="frozen"/>
      <selection activeCell="L32" sqref="L32"/>
      <selection pane="bottomLeft" activeCell="M177" sqref="M177"/>
    </sheetView>
  </sheetViews>
  <sheetFormatPr baseColWidth="10" defaultRowHeight="15"/>
  <cols>
    <col min="1" max="1" width="15.28515625" style="635" customWidth="1"/>
    <col min="2" max="2" width="11.42578125" style="625" customWidth="1"/>
    <col min="3" max="19" width="11.42578125" style="625"/>
    <col min="20" max="20" width="2.85546875" style="677" customWidth="1"/>
    <col min="21" max="21" width="15.5703125" style="634" customWidth="1"/>
    <col min="22" max="22" width="13.7109375" style="625" customWidth="1"/>
    <col min="23" max="23" width="20" style="634" customWidth="1"/>
    <col min="24" max="16384" width="11.42578125" style="625"/>
  </cols>
  <sheetData>
    <row r="2" spans="1:23" ht="33" customHeight="1">
      <c r="A2" s="627"/>
      <c r="T2" s="627"/>
      <c r="U2" s="694" t="s">
        <v>596</v>
      </c>
      <c r="V2" s="694" t="s">
        <v>72</v>
      </c>
      <c r="W2" s="695" t="s">
        <v>566</v>
      </c>
    </row>
    <row r="3" spans="1:23" hidden="1">
      <c r="A3" s="631"/>
      <c r="U3" s="628">
        <v>43901</v>
      </c>
      <c r="V3" s="629">
        <v>19344258</v>
      </c>
      <c r="W3" s="630"/>
    </row>
    <row r="4" spans="1:23">
      <c r="A4" s="632"/>
      <c r="T4" s="677" t="s">
        <v>567</v>
      </c>
      <c r="U4" s="696">
        <v>43902</v>
      </c>
      <c r="V4" s="632">
        <v>19336069</v>
      </c>
      <c r="W4" s="632">
        <f>V4-V3</f>
        <v>-8189</v>
      </c>
    </row>
    <row r="5" spans="1:23">
      <c r="A5" s="632"/>
      <c r="U5" s="696">
        <v>43903</v>
      </c>
      <c r="V5" s="632">
        <v>19259284</v>
      </c>
      <c r="W5" s="632">
        <f t="shared" ref="W5:W68" si="0">V5-V4</f>
        <v>-76785</v>
      </c>
    </row>
    <row r="6" spans="1:23">
      <c r="A6" s="632"/>
      <c r="U6" s="696">
        <v>43906</v>
      </c>
      <c r="V6" s="632">
        <v>19080715</v>
      </c>
      <c r="W6" s="632">
        <f t="shared" si="0"/>
        <v>-178569</v>
      </c>
    </row>
    <row r="7" spans="1:23">
      <c r="A7" s="632"/>
      <c r="U7" s="696">
        <v>43907</v>
      </c>
      <c r="V7" s="632">
        <v>18995727</v>
      </c>
      <c r="W7" s="632">
        <f t="shared" si="0"/>
        <v>-84988</v>
      </c>
    </row>
    <row r="8" spans="1:23">
      <c r="A8" s="632"/>
      <c r="U8" s="696">
        <v>43908</v>
      </c>
      <c r="V8" s="632">
        <v>18920195</v>
      </c>
      <c r="W8" s="632">
        <f t="shared" si="0"/>
        <v>-75532</v>
      </c>
    </row>
    <row r="9" spans="1:23">
      <c r="A9" s="632"/>
      <c r="U9" s="696">
        <v>43909</v>
      </c>
      <c r="V9" s="632">
        <v>18864361</v>
      </c>
      <c r="W9" s="632">
        <f t="shared" si="0"/>
        <v>-55834</v>
      </c>
    </row>
    <row r="10" spans="1:23">
      <c r="A10" s="632"/>
      <c r="U10" s="696">
        <v>43910</v>
      </c>
      <c r="V10" s="632">
        <v>18788935</v>
      </c>
      <c r="W10" s="632">
        <f t="shared" si="0"/>
        <v>-75426</v>
      </c>
    </row>
    <row r="11" spans="1:23">
      <c r="A11" s="632"/>
      <c r="U11" s="696">
        <v>43913</v>
      </c>
      <c r="V11" s="632">
        <v>18719600</v>
      </c>
      <c r="W11" s="632">
        <f t="shared" si="0"/>
        <v>-69335</v>
      </c>
    </row>
    <row r="12" spans="1:23">
      <c r="A12" s="632"/>
      <c r="U12" s="696">
        <v>43914</v>
      </c>
      <c r="V12" s="632">
        <v>18686932</v>
      </c>
      <c r="W12" s="632">
        <f t="shared" si="0"/>
        <v>-32668</v>
      </c>
    </row>
    <row r="13" spans="1:23">
      <c r="A13" s="632"/>
      <c r="U13" s="696">
        <v>43915</v>
      </c>
      <c r="V13" s="632">
        <v>18664340</v>
      </c>
      <c r="W13" s="632">
        <f t="shared" si="0"/>
        <v>-22592</v>
      </c>
    </row>
    <row r="14" spans="1:23">
      <c r="A14" s="632"/>
      <c r="U14" s="696">
        <v>43916</v>
      </c>
      <c r="V14" s="632">
        <v>18645844</v>
      </c>
      <c r="W14" s="632">
        <f t="shared" si="0"/>
        <v>-18496</v>
      </c>
    </row>
    <row r="15" spans="1:23">
      <c r="A15" s="632"/>
      <c r="U15" s="696">
        <v>43917</v>
      </c>
      <c r="V15" s="632">
        <v>18612822</v>
      </c>
      <c r="W15" s="632">
        <f t="shared" si="0"/>
        <v>-33022</v>
      </c>
    </row>
    <row r="16" spans="1:23">
      <c r="A16" s="632"/>
      <c r="U16" s="696">
        <v>43920</v>
      </c>
      <c r="V16" s="632">
        <v>18565607</v>
      </c>
      <c r="W16" s="632">
        <f t="shared" si="0"/>
        <v>-47215</v>
      </c>
    </row>
    <row r="17" spans="1:23">
      <c r="A17" s="632"/>
      <c r="U17" s="755">
        <v>43921</v>
      </c>
      <c r="V17" s="756">
        <v>18445436</v>
      </c>
      <c r="W17" s="756">
        <f t="shared" si="0"/>
        <v>-120171</v>
      </c>
    </row>
    <row r="18" spans="1:23">
      <c r="A18" s="632"/>
      <c r="T18" s="677" t="s">
        <v>568</v>
      </c>
      <c r="U18" s="696">
        <v>43922</v>
      </c>
      <c r="V18" s="632">
        <v>18470660</v>
      </c>
      <c r="W18" s="632">
        <f t="shared" si="0"/>
        <v>25224</v>
      </c>
    </row>
    <row r="19" spans="1:23">
      <c r="A19" s="632"/>
      <c r="U19" s="696">
        <v>43923</v>
      </c>
      <c r="V19" s="632">
        <v>18449957</v>
      </c>
      <c r="W19" s="632">
        <f t="shared" si="0"/>
        <v>-20703</v>
      </c>
    </row>
    <row r="20" spans="1:23">
      <c r="A20" s="632"/>
      <c r="U20" s="696">
        <v>43924</v>
      </c>
      <c r="V20" s="632">
        <v>18423850</v>
      </c>
      <c r="W20" s="632">
        <f t="shared" si="0"/>
        <v>-26107</v>
      </c>
    </row>
    <row r="21" spans="1:23">
      <c r="A21" s="632"/>
      <c r="U21" s="696">
        <v>43927</v>
      </c>
      <c r="V21" s="632">
        <v>18422371</v>
      </c>
      <c r="W21" s="632">
        <f t="shared" si="0"/>
        <v>-1479</v>
      </c>
    </row>
    <row r="22" spans="1:23">
      <c r="A22" s="632"/>
      <c r="U22" s="696">
        <v>43928</v>
      </c>
      <c r="V22" s="632">
        <v>18422101</v>
      </c>
      <c r="W22" s="632">
        <f t="shared" si="0"/>
        <v>-270</v>
      </c>
    </row>
    <row r="23" spans="1:23">
      <c r="A23" s="632"/>
      <c r="U23" s="696">
        <v>43929</v>
      </c>
      <c r="V23" s="632">
        <v>18413235</v>
      </c>
      <c r="W23" s="632">
        <f t="shared" si="0"/>
        <v>-8866</v>
      </c>
    </row>
    <row r="24" spans="1:23">
      <c r="A24" s="632"/>
      <c r="U24" s="696">
        <v>43934</v>
      </c>
      <c r="V24" s="632">
        <v>18423316</v>
      </c>
      <c r="W24" s="632">
        <f t="shared" si="0"/>
        <v>10081</v>
      </c>
    </row>
    <row r="25" spans="1:23">
      <c r="A25" s="632"/>
      <c r="U25" s="696">
        <v>43935</v>
      </c>
      <c r="V25" s="632">
        <v>18455661</v>
      </c>
      <c r="W25" s="632">
        <f t="shared" si="0"/>
        <v>32345</v>
      </c>
    </row>
    <row r="26" spans="1:23">
      <c r="A26" s="632"/>
      <c r="U26" s="696">
        <v>43936</v>
      </c>
      <c r="V26" s="632">
        <v>18463413</v>
      </c>
      <c r="W26" s="632">
        <f t="shared" si="0"/>
        <v>7752</v>
      </c>
    </row>
    <row r="27" spans="1:23">
      <c r="A27" s="632"/>
      <c r="U27" s="696">
        <v>43937</v>
      </c>
      <c r="V27" s="632">
        <v>18466784</v>
      </c>
      <c r="W27" s="632">
        <f t="shared" si="0"/>
        <v>3371</v>
      </c>
    </row>
    <row r="28" spans="1:23">
      <c r="A28" s="632"/>
      <c r="U28" s="696">
        <v>43938</v>
      </c>
      <c r="V28" s="632">
        <v>18456537</v>
      </c>
      <c r="W28" s="632">
        <f t="shared" si="0"/>
        <v>-10247</v>
      </c>
    </row>
    <row r="29" spans="1:23">
      <c r="A29" s="632"/>
      <c r="U29" s="696">
        <v>43941</v>
      </c>
      <c r="V29" s="632">
        <v>18476408</v>
      </c>
      <c r="W29" s="632">
        <f t="shared" si="0"/>
        <v>19871</v>
      </c>
    </row>
    <row r="30" spans="1:23">
      <c r="A30" s="632"/>
      <c r="U30" s="696">
        <v>43942</v>
      </c>
      <c r="V30" s="632">
        <v>18482652</v>
      </c>
      <c r="W30" s="632">
        <f t="shared" si="0"/>
        <v>6244</v>
      </c>
    </row>
    <row r="31" spans="1:23">
      <c r="A31" s="632"/>
      <c r="U31" s="696">
        <v>43943</v>
      </c>
      <c r="V31" s="632">
        <v>18486282</v>
      </c>
      <c r="W31" s="632">
        <f t="shared" si="0"/>
        <v>3630</v>
      </c>
    </row>
    <row r="32" spans="1:23">
      <c r="A32" s="632"/>
      <c r="U32" s="696">
        <v>43944</v>
      </c>
      <c r="V32" s="632">
        <v>18490241</v>
      </c>
      <c r="W32" s="632">
        <f t="shared" si="0"/>
        <v>3959</v>
      </c>
    </row>
    <row r="33" spans="1:23">
      <c r="A33" s="632"/>
      <c r="U33" s="696">
        <v>43945</v>
      </c>
      <c r="V33" s="632">
        <v>18480673</v>
      </c>
      <c r="W33" s="632">
        <f t="shared" si="0"/>
        <v>-9568</v>
      </c>
    </row>
    <row r="34" spans="1:23">
      <c r="A34" s="632"/>
      <c r="U34" s="696">
        <v>43948</v>
      </c>
      <c r="V34" s="632">
        <v>18494205</v>
      </c>
      <c r="W34" s="632">
        <f t="shared" si="0"/>
        <v>13532</v>
      </c>
    </row>
    <row r="35" spans="1:23">
      <c r="A35" s="632"/>
      <c r="U35" s="696">
        <v>43949</v>
      </c>
      <c r="V35" s="632">
        <v>18498378</v>
      </c>
      <c r="W35" s="632">
        <f t="shared" si="0"/>
        <v>4173</v>
      </c>
    </row>
    <row r="36" spans="1:23">
      <c r="A36" s="632"/>
      <c r="U36" s="696">
        <v>43950</v>
      </c>
      <c r="V36" s="632">
        <v>18500250</v>
      </c>
      <c r="W36" s="632">
        <f t="shared" si="0"/>
        <v>1872</v>
      </c>
    </row>
    <row r="37" spans="1:23">
      <c r="A37" s="632"/>
      <c r="U37" s="755">
        <v>43951</v>
      </c>
      <c r="V37" s="756">
        <v>18396362</v>
      </c>
      <c r="W37" s="756">
        <f t="shared" si="0"/>
        <v>-103888</v>
      </c>
    </row>
    <row r="38" spans="1:23">
      <c r="A38" s="632"/>
      <c r="T38" s="677" t="s">
        <v>569</v>
      </c>
      <c r="U38" s="696">
        <v>43955</v>
      </c>
      <c r="V38" s="632">
        <v>18479862</v>
      </c>
      <c r="W38" s="632">
        <f t="shared" si="0"/>
        <v>83500</v>
      </c>
    </row>
    <row r="39" spans="1:23">
      <c r="A39" s="632"/>
      <c r="U39" s="696">
        <v>43956</v>
      </c>
      <c r="V39" s="632">
        <v>18496586</v>
      </c>
      <c r="W39" s="632">
        <f t="shared" si="0"/>
        <v>16724</v>
      </c>
    </row>
    <row r="40" spans="1:23">
      <c r="A40" s="632"/>
      <c r="U40" s="696">
        <v>43957</v>
      </c>
      <c r="V40" s="632">
        <v>18507039</v>
      </c>
      <c r="W40" s="632">
        <f t="shared" si="0"/>
        <v>10453</v>
      </c>
    </row>
    <row r="41" spans="1:23">
      <c r="A41" s="632"/>
      <c r="U41" s="696">
        <v>43958</v>
      </c>
      <c r="V41" s="632">
        <v>18513251</v>
      </c>
      <c r="W41" s="632">
        <f t="shared" si="0"/>
        <v>6212</v>
      </c>
    </row>
    <row r="42" spans="1:23">
      <c r="A42" s="632"/>
      <c r="U42" s="696">
        <v>43959</v>
      </c>
      <c r="V42" s="632">
        <v>18506641</v>
      </c>
      <c r="W42" s="632">
        <f t="shared" si="0"/>
        <v>-6610</v>
      </c>
    </row>
    <row r="43" spans="1:23">
      <c r="A43" s="632"/>
      <c r="U43" s="696">
        <v>43962</v>
      </c>
      <c r="V43" s="632">
        <v>18538144</v>
      </c>
      <c r="W43" s="632">
        <f t="shared" si="0"/>
        <v>31503</v>
      </c>
    </row>
    <row r="44" spans="1:23">
      <c r="A44" s="632"/>
      <c r="U44" s="696">
        <v>43963</v>
      </c>
      <c r="V44" s="632">
        <v>18546658</v>
      </c>
      <c r="W44" s="632">
        <f t="shared" si="0"/>
        <v>8514</v>
      </c>
    </row>
    <row r="45" spans="1:23">
      <c r="A45" s="632"/>
      <c r="U45" s="696">
        <v>43964</v>
      </c>
      <c r="V45" s="632">
        <v>18550346</v>
      </c>
      <c r="W45" s="632">
        <f t="shared" si="0"/>
        <v>3688</v>
      </c>
    </row>
    <row r="46" spans="1:23">
      <c r="A46" s="632"/>
      <c r="U46" s="696">
        <v>43965</v>
      </c>
      <c r="V46" s="632">
        <v>18550999</v>
      </c>
      <c r="W46" s="632">
        <f t="shared" si="0"/>
        <v>653</v>
      </c>
    </row>
    <row r="47" spans="1:23">
      <c r="A47" s="632"/>
      <c r="U47" s="696">
        <v>43966</v>
      </c>
      <c r="V47" s="632">
        <v>18538117</v>
      </c>
      <c r="W47" s="632">
        <f t="shared" si="0"/>
        <v>-12882</v>
      </c>
    </row>
    <row r="48" spans="1:23">
      <c r="A48" s="632"/>
      <c r="U48" s="696">
        <v>43969</v>
      </c>
      <c r="V48" s="632">
        <v>18567497</v>
      </c>
      <c r="W48" s="632">
        <f t="shared" si="0"/>
        <v>29380</v>
      </c>
    </row>
    <row r="49" spans="1:23">
      <c r="A49" s="632"/>
      <c r="U49" s="696">
        <v>43970</v>
      </c>
      <c r="V49" s="632">
        <v>18575845</v>
      </c>
      <c r="W49" s="632">
        <f t="shared" si="0"/>
        <v>8348</v>
      </c>
    </row>
    <row r="50" spans="1:23">
      <c r="A50" s="632"/>
      <c r="U50" s="696">
        <v>43971</v>
      </c>
      <c r="V50" s="632">
        <v>18581845</v>
      </c>
      <c r="W50" s="632">
        <f t="shared" si="0"/>
        <v>6000</v>
      </c>
    </row>
    <row r="51" spans="1:23">
      <c r="A51" s="632"/>
      <c r="U51" s="696">
        <v>43972</v>
      </c>
      <c r="V51" s="632">
        <v>18586088</v>
      </c>
      <c r="W51" s="632">
        <f t="shared" si="0"/>
        <v>4243</v>
      </c>
    </row>
    <row r="52" spans="1:23">
      <c r="A52" s="632"/>
      <c r="U52" s="696">
        <v>43973</v>
      </c>
      <c r="V52" s="632">
        <v>18577040</v>
      </c>
      <c r="W52" s="632">
        <f t="shared" si="0"/>
        <v>-9048</v>
      </c>
    </row>
    <row r="53" spans="1:23">
      <c r="A53" s="632"/>
      <c r="U53" s="696">
        <v>43976</v>
      </c>
      <c r="V53" s="632">
        <v>18599696</v>
      </c>
      <c r="W53" s="632">
        <f t="shared" si="0"/>
        <v>22656</v>
      </c>
    </row>
    <row r="54" spans="1:23">
      <c r="A54" s="632"/>
      <c r="U54" s="696">
        <v>43977</v>
      </c>
      <c r="V54" s="632">
        <v>18606011</v>
      </c>
      <c r="W54" s="632">
        <f t="shared" si="0"/>
        <v>6315</v>
      </c>
    </row>
    <row r="55" spans="1:23">
      <c r="A55" s="632"/>
      <c r="U55" s="696">
        <v>43978</v>
      </c>
      <c r="V55" s="632">
        <v>18608596</v>
      </c>
      <c r="W55" s="632">
        <f t="shared" si="0"/>
        <v>2585</v>
      </c>
    </row>
    <row r="56" spans="1:23">
      <c r="A56" s="632"/>
      <c r="U56" s="696">
        <v>43979</v>
      </c>
      <c r="V56" s="632">
        <v>18608140</v>
      </c>
      <c r="W56" s="632">
        <f t="shared" si="0"/>
        <v>-456</v>
      </c>
    </row>
    <row r="57" spans="1:23">
      <c r="A57" s="632"/>
      <c r="U57" s="755">
        <v>43980</v>
      </c>
      <c r="V57" s="756">
        <v>18584176</v>
      </c>
      <c r="W57" s="756">
        <f t="shared" si="0"/>
        <v>-23964</v>
      </c>
    </row>
    <row r="58" spans="1:23">
      <c r="A58" s="632"/>
      <c r="T58" s="677" t="s">
        <v>570</v>
      </c>
      <c r="U58" s="696">
        <v>43983</v>
      </c>
      <c r="V58" s="632">
        <v>18593260</v>
      </c>
      <c r="W58" s="632">
        <f t="shared" si="0"/>
        <v>9084</v>
      </c>
    </row>
    <row r="59" spans="1:23">
      <c r="A59" s="632"/>
      <c r="U59" s="696">
        <v>43984</v>
      </c>
      <c r="V59" s="632">
        <v>18596186</v>
      </c>
      <c r="W59" s="632">
        <f t="shared" si="0"/>
        <v>2926</v>
      </c>
    </row>
    <row r="60" spans="1:23">
      <c r="A60" s="632"/>
      <c r="U60" s="696">
        <v>43985</v>
      </c>
      <c r="V60" s="632">
        <v>18592623</v>
      </c>
      <c r="W60" s="632">
        <f t="shared" si="0"/>
        <v>-3563</v>
      </c>
    </row>
    <row r="61" spans="1:23">
      <c r="A61" s="632"/>
      <c r="U61" s="696">
        <v>43986</v>
      </c>
      <c r="V61" s="632">
        <v>18597021</v>
      </c>
      <c r="W61" s="632">
        <f t="shared" si="0"/>
        <v>4398</v>
      </c>
    </row>
    <row r="62" spans="1:23">
      <c r="A62" s="632"/>
      <c r="U62" s="696">
        <v>43987</v>
      </c>
      <c r="V62" s="632">
        <v>18589284</v>
      </c>
      <c r="W62" s="632">
        <f t="shared" si="0"/>
        <v>-7737</v>
      </c>
    </row>
    <row r="63" spans="1:23">
      <c r="A63" s="632"/>
      <c r="U63" s="696">
        <v>43990</v>
      </c>
      <c r="V63" s="632">
        <v>18623071</v>
      </c>
      <c r="W63" s="632">
        <f t="shared" si="0"/>
        <v>33787</v>
      </c>
    </row>
    <row r="64" spans="1:23">
      <c r="A64" s="632"/>
      <c r="U64" s="696">
        <v>43991</v>
      </c>
      <c r="V64" s="632">
        <v>18631548</v>
      </c>
      <c r="W64" s="632">
        <f t="shared" si="0"/>
        <v>8477</v>
      </c>
    </row>
    <row r="65" spans="1:23">
      <c r="A65" s="632"/>
      <c r="U65" s="696">
        <v>43992</v>
      </c>
      <c r="V65" s="632">
        <v>18638993</v>
      </c>
      <c r="W65" s="632">
        <f t="shared" si="0"/>
        <v>7445</v>
      </c>
    </row>
    <row r="66" spans="1:23">
      <c r="A66" s="632"/>
      <c r="U66" s="696">
        <v>43993</v>
      </c>
      <c r="V66" s="632">
        <v>18643383</v>
      </c>
      <c r="W66" s="632">
        <f t="shared" si="0"/>
        <v>4390</v>
      </c>
    </row>
    <row r="67" spans="1:23">
      <c r="A67" s="632"/>
      <c r="U67" s="696">
        <v>43994</v>
      </c>
      <c r="V67" s="632">
        <v>18631814</v>
      </c>
      <c r="W67" s="632">
        <f t="shared" si="0"/>
        <v>-11569</v>
      </c>
    </row>
    <row r="68" spans="1:23">
      <c r="A68" s="632"/>
      <c r="U68" s="696">
        <v>43997</v>
      </c>
      <c r="V68" s="632">
        <v>18668725</v>
      </c>
      <c r="W68" s="632">
        <f t="shared" si="0"/>
        <v>36911</v>
      </c>
    </row>
    <row r="69" spans="1:23">
      <c r="A69" s="632"/>
      <c r="U69" s="696">
        <v>43998</v>
      </c>
      <c r="V69" s="632">
        <v>18684873</v>
      </c>
      <c r="W69" s="632">
        <f t="shared" ref="W69:W132" si="1">V69-V68</f>
        <v>16148</v>
      </c>
    </row>
    <row r="70" spans="1:23">
      <c r="A70" s="632"/>
      <c r="U70" s="696">
        <v>43999</v>
      </c>
      <c r="V70" s="632">
        <v>18684590</v>
      </c>
      <c r="W70" s="632">
        <f t="shared" si="1"/>
        <v>-283</v>
      </c>
    </row>
    <row r="71" spans="1:23">
      <c r="A71" s="632"/>
      <c r="U71" s="696">
        <v>44000</v>
      </c>
      <c r="V71" s="632">
        <v>18681594</v>
      </c>
      <c r="W71" s="632">
        <f t="shared" si="1"/>
        <v>-2996</v>
      </c>
    </row>
    <row r="72" spans="1:23">
      <c r="A72" s="632"/>
      <c r="U72" s="696">
        <v>44001</v>
      </c>
      <c r="V72" s="632">
        <v>18634728</v>
      </c>
      <c r="W72" s="632">
        <f t="shared" si="1"/>
        <v>-46866</v>
      </c>
    </row>
    <row r="73" spans="1:23">
      <c r="A73" s="632"/>
      <c r="U73" s="696">
        <v>44002</v>
      </c>
      <c r="V73" s="632">
        <v>18633805</v>
      </c>
      <c r="W73" s="632">
        <f t="shared" si="1"/>
        <v>-923</v>
      </c>
    </row>
    <row r="74" spans="1:23">
      <c r="A74" s="632"/>
      <c r="U74" s="696">
        <v>44005</v>
      </c>
      <c r="V74" s="632">
        <v>18621455</v>
      </c>
      <c r="W74" s="632">
        <f t="shared" si="1"/>
        <v>-12350</v>
      </c>
    </row>
    <row r="75" spans="1:23">
      <c r="A75" s="632"/>
      <c r="U75" s="696">
        <v>44006</v>
      </c>
      <c r="V75" s="632">
        <v>18622765</v>
      </c>
      <c r="W75" s="632">
        <f t="shared" si="1"/>
        <v>1310</v>
      </c>
    </row>
    <row r="76" spans="1:23">
      <c r="A76" s="632"/>
      <c r="U76" s="696">
        <v>44007</v>
      </c>
      <c r="V76" s="632">
        <v>18623083</v>
      </c>
      <c r="W76" s="632">
        <f t="shared" si="1"/>
        <v>318</v>
      </c>
    </row>
    <row r="77" spans="1:23">
      <c r="A77" s="632"/>
      <c r="U77" s="696">
        <v>44008</v>
      </c>
      <c r="V77" s="632">
        <v>18612566</v>
      </c>
      <c r="W77" s="632">
        <f t="shared" si="1"/>
        <v>-10517</v>
      </c>
    </row>
    <row r="78" spans="1:23">
      <c r="A78" s="632"/>
      <c r="U78" s="696">
        <v>44011</v>
      </c>
      <c r="V78" s="632">
        <v>18645770</v>
      </c>
      <c r="W78" s="632">
        <f t="shared" si="1"/>
        <v>33204</v>
      </c>
    </row>
    <row r="79" spans="1:23">
      <c r="A79" s="632"/>
      <c r="U79" s="755">
        <v>44012</v>
      </c>
      <c r="V79" s="756">
        <v>18484270</v>
      </c>
      <c r="W79" s="756">
        <f t="shared" si="1"/>
        <v>-161500</v>
      </c>
    </row>
    <row r="80" spans="1:23">
      <c r="A80" s="632"/>
      <c r="T80" s="677" t="s">
        <v>571</v>
      </c>
      <c r="U80" s="696">
        <v>44013</v>
      </c>
      <c r="V80" s="632">
        <v>18658421</v>
      </c>
      <c r="W80" s="906">
        <f t="shared" si="1"/>
        <v>174151</v>
      </c>
    </row>
    <row r="81" spans="1:23">
      <c r="A81" s="632"/>
      <c r="U81" s="696">
        <v>44014</v>
      </c>
      <c r="V81" s="632">
        <v>18653210</v>
      </c>
      <c r="W81" s="906">
        <f t="shared" si="1"/>
        <v>-5211</v>
      </c>
    </row>
    <row r="82" spans="1:23">
      <c r="A82" s="632"/>
      <c r="U82" s="696">
        <v>44015</v>
      </c>
      <c r="V82" s="632">
        <v>18639231</v>
      </c>
      <c r="W82" s="906">
        <f t="shared" si="1"/>
        <v>-13979</v>
      </c>
    </row>
    <row r="83" spans="1:23">
      <c r="A83" s="632"/>
      <c r="U83" s="696">
        <v>44018</v>
      </c>
      <c r="V83" s="632">
        <v>18713439</v>
      </c>
      <c r="W83" s="906">
        <f t="shared" si="1"/>
        <v>74208</v>
      </c>
    </row>
    <row r="84" spans="1:23">
      <c r="A84" s="632"/>
      <c r="U84" s="696">
        <v>44019</v>
      </c>
      <c r="V84" s="632">
        <v>18725857</v>
      </c>
      <c r="W84" s="906">
        <f t="shared" si="1"/>
        <v>12418</v>
      </c>
    </row>
    <row r="85" spans="1:23">
      <c r="A85" s="632"/>
      <c r="U85" s="696">
        <v>44020</v>
      </c>
      <c r="V85" s="632">
        <v>18746742</v>
      </c>
      <c r="W85" s="906">
        <f t="shared" si="1"/>
        <v>20885</v>
      </c>
    </row>
    <row r="86" spans="1:23">
      <c r="A86" s="632"/>
      <c r="U86" s="696">
        <v>44021</v>
      </c>
      <c r="V86" s="632">
        <v>18745980</v>
      </c>
      <c r="W86" s="906">
        <f t="shared" si="1"/>
        <v>-762</v>
      </c>
    </row>
    <row r="87" spans="1:23">
      <c r="A87" s="632"/>
      <c r="U87" s="696">
        <v>44022</v>
      </c>
      <c r="V87" s="632">
        <v>18752251</v>
      </c>
      <c r="W87" s="906">
        <f t="shared" si="1"/>
        <v>6271</v>
      </c>
    </row>
    <row r="88" spans="1:23">
      <c r="A88" s="632"/>
      <c r="U88" s="696">
        <v>44025</v>
      </c>
      <c r="V88" s="632">
        <v>18788383</v>
      </c>
      <c r="W88" s="906">
        <f t="shared" si="1"/>
        <v>36132</v>
      </c>
    </row>
    <row r="89" spans="1:23">
      <c r="A89" s="632"/>
      <c r="U89" s="696">
        <v>44026</v>
      </c>
      <c r="V89" s="632">
        <v>18801972</v>
      </c>
      <c r="W89" s="906">
        <f t="shared" si="1"/>
        <v>13589</v>
      </c>
    </row>
    <row r="90" spans="1:23">
      <c r="A90" s="632"/>
      <c r="U90" s="696">
        <v>44027</v>
      </c>
      <c r="V90" s="632">
        <v>18810078</v>
      </c>
      <c r="W90" s="906">
        <f t="shared" si="1"/>
        <v>8106</v>
      </c>
    </row>
    <row r="91" spans="1:23">
      <c r="A91" s="632"/>
      <c r="U91" s="696">
        <v>44028</v>
      </c>
      <c r="V91" s="632">
        <v>18806595</v>
      </c>
      <c r="W91" s="906">
        <f t="shared" si="1"/>
        <v>-3483</v>
      </c>
    </row>
    <row r="92" spans="1:23">
      <c r="A92" s="632"/>
      <c r="U92" s="696">
        <v>44029</v>
      </c>
      <c r="V92" s="632">
        <v>18815564</v>
      </c>
      <c r="W92" s="906">
        <f t="shared" si="1"/>
        <v>8969</v>
      </c>
    </row>
    <row r="93" spans="1:23">
      <c r="A93" s="632"/>
      <c r="U93" s="696">
        <v>44032</v>
      </c>
      <c r="V93" s="632">
        <v>18845698</v>
      </c>
      <c r="W93" s="906">
        <f t="shared" si="1"/>
        <v>30134</v>
      </c>
    </row>
    <row r="94" spans="1:23">
      <c r="A94" s="632"/>
      <c r="U94" s="696">
        <v>44033</v>
      </c>
      <c r="V94" s="632">
        <v>18858871</v>
      </c>
      <c r="W94" s="906">
        <f t="shared" si="1"/>
        <v>13173</v>
      </c>
    </row>
    <row r="95" spans="1:23">
      <c r="A95" s="632"/>
      <c r="U95" s="696">
        <v>44034</v>
      </c>
      <c r="V95" s="632">
        <v>18865077</v>
      </c>
      <c r="W95" s="906">
        <f t="shared" si="1"/>
        <v>6206</v>
      </c>
    </row>
    <row r="96" spans="1:23">
      <c r="A96" s="632"/>
      <c r="U96" s="696">
        <v>44035</v>
      </c>
      <c r="V96" s="632">
        <v>18869125</v>
      </c>
      <c r="W96" s="906">
        <f t="shared" si="1"/>
        <v>4048</v>
      </c>
    </row>
    <row r="97" spans="1:23">
      <c r="A97" s="632"/>
      <c r="U97" s="696">
        <v>44036</v>
      </c>
      <c r="V97" s="632">
        <v>18854492</v>
      </c>
      <c r="W97" s="906">
        <f t="shared" si="1"/>
        <v>-14633</v>
      </c>
    </row>
    <row r="98" spans="1:23">
      <c r="A98" s="632"/>
      <c r="U98" s="696">
        <v>44039</v>
      </c>
      <c r="V98" s="632">
        <v>18865622</v>
      </c>
      <c r="W98" s="906">
        <f t="shared" si="1"/>
        <v>11130</v>
      </c>
    </row>
    <row r="99" spans="1:23">
      <c r="A99" s="632"/>
      <c r="U99" s="696">
        <v>44040</v>
      </c>
      <c r="V99" s="632">
        <v>18863231</v>
      </c>
      <c r="W99" s="906">
        <f t="shared" si="1"/>
        <v>-2391</v>
      </c>
    </row>
    <row r="100" spans="1:23">
      <c r="A100" s="632"/>
      <c r="U100" s="696">
        <v>44041</v>
      </c>
      <c r="V100" s="632">
        <v>18862234</v>
      </c>
      <c r="W100" s="906">
        <f t="shared" si="1"/>
        <v>-997</v>
      </c>
    </row>
    <row r="101" spans="1:23">
      <c r="A101" s="632"/>
      <c r="U101" s="696">
        <v>44042</v>
      </c>
      <c r="V101" s="632">
        <v>18851829</v>
      </c>
      <c r="W101" s="906">
        <f t="shared" si="1"/>
        <v>-10405</v>
      </c>
    </row>
    <row r="102" spans="1:23">
      <c r="A102" s="632"/>
      <c r="U102" s="755">
        <v>44043</v>
      </c>
      <c r="V102" s="756">
        <v>18673847</v>
      </c>
      <c r="W102" s="907">
        <f t="shared" si="1"/>
        <v>-177982</v>
      </c>
    </row>
    <row r="103" spans="1:23">
      <c r="A103" s="632"/>
      <c r="T103" s="677" t="s">
        <v>572</v>
      </c>
      <c r="U103" s="696">
        <v>44046</v>
      </c>
      <c r="V103" s="632">
        <v>18777103</v>
      </c>
      <c r="W103" s="906">
        <f t="shared" si="1"/>
        <v>103256</v>
      </c>
    </row>
    <row r="104" spans="1:23">
      <c r="A104" s="632"/>
      <c r="U104" s="696">
        <v>44047</v>
      </c>
      <c r="V104" s="632">
        <v>18777462</v>
      </c>
      <c r="W104" s="906">
        <f t="shared" si="1"/>
        <v>359</v>
      </c>
    </row>
    <row r="105" spans="1:23">
      <c r="A105" s="632"/>
      <c r="U105" s="696">
        <v>44048</v>
      </c>
      <c r="V105" s="632">
        <v>18783395</v>
      </c>
      <c r="W105" s="906">
        <f t="shared" si="1"/>
        <v>5933</v>
      </c>
    </row>
    <row r="106" spans="1:23">
      <c r="A106" s="632"/>
      <c r="U106" s="696">
        <v>44049</v>
      </c>
      <c r="V106" s="632">
        <v>18787859</v>
      </c>
      <c r="W106" s="906">
        <f t="shared" si="1"/>
        <v>4464</v>
      </c>
    </row>
    <row r="107" spans="1:23">
      <c r="A107" s="632"/>
      <c r="U107" s="696">
        <v>44050</v>
      </c>
      <c r="V107" s="632">
        <v>18768445</v>
      </c>
      <c r="W107" s="906">
        <f t="shared" si="1"/>
        <v>-19414</v>
      </c>
    </row>
    <row r="108" spans="1:23">
      <c r="A108" s="632"/>
      <c r="U108" s="696">
        <v>44053</v>
      </c>
      <c r="V108" s="632">
        <v>18782091</v>
      </c>
      <c r="W108" s="906">
        <f t="shared" si="1"/>
        <v>13646</v>
      </c>
    </row>
    <row r="109" spans="1:23">
      <c r="A109" s="632"/>
      <c r="U109" s="696">
        <v>44054</v>
      </c>
      <c r="V109" s="632">
        <v>18788387</v>
      </c>
      <c r="W109" s="906">
        <f t="shared" si="1"/>
        <v>6296</v>
      </c>
    </row>
    <row r="110" spans="1:23">
      <c r="A110" s="632"/>
      <c r="U110" s="696">
        <v>44055</v>
      </c>
      <c r="V110" s="632">
        <v>18791947</v>
      </c>
      <c r="W110" s="906">
        <f t="shared" si="1"/>
        <v>3560</v>
      </c>
    </row>
    <row r="111" spans="1:23">
      <c r="A111" s="632"/>
      <c r="U111" s="696">
        <v>44056</v>
      </c>
      <c r="V111" s="632">
        <v>18793248</v>
      </c>
      <c r="W111" s="906">
        <f t="shared" si="1"/>
        <v>1301</v>
      </c>
    </row>
    <row r="112" spans="1:23">
      <c r="A112" s="632"/>
      <c r="U112" s="696">
        <v>44057</v>
      </c>
      <c r="V112" s="632">
        <v>18795882</v>
      </c>
      <c r="W112" s="906">
        <f t="shared" si="1"/>
        <v>2634</v>
      </c>
    </row>
    <row r="113" spans="1:23">
      <c r="A113" s="632"/>
      <c r="U113" s="696">
        <v>44060</v>
      </c>
      <c r="V113" s="632">
        <v>18817729</v>
      </c>
      <c r="W113" s="906">
        <f t="shared" si="1"/>
        <v>21847</v>
      </c>
    </row>
    <row r="114" spans="1:23">
      <c r="A114" s="632"/>
      <c r="U114" s="696">
        <v>44061</v>
      </c>
      <c r="V114" s="632">
        <v>18819170</v>
      </c>
      <c r="W114" s="906">
        <f t="shared" si="1"/>
        <v>1441</v>
      </c>
    </row>
    <row r="115" spans="1:23">
      <c r="A115" s="632"/>
      <c r="U115" s="696">
        <v>44062</v>
      </c>
      <c r="V115" s="632">
        <v>18820592</v>
      </c>
      <c r="W115" s="906">
        <f t="shared" si="1"/>
        <v>1422</v>
      </c>
    </row>
    <row r="116" spans="1:23">
      <c r="A116" s="632"/>
      <c r="U116" s="696">
        <v>44063</v>
      </c>
      <c r="V116" s="632">
        <v>18821671</v>
      </c>
      <c r="W116" s="906">
        <f t="shared" si="1"/>
        <v>1079</v>
      </c>
    </row>
    <row r="117" spans="1:23">
      <c r="A117" s="632"/>
      <c r="U117" s="696">
        <v>44064</v>
      </c>
      <c r="V117" s="632">
        <v>18806561</v>
      </c>
      <c r="W117" s="906">
        <f t="shared" si="1"/>
        <v>-15110</v>
      </c>
    </row>
    <row r="118" spans="1:23">
      <c r="A118" s="632"/>
      <c r="U118" s="696">
        <v>44067</v>
      </c>
      <c r="V118" s="632">
        <v>18827804</v>
      </c>
      <c r="W118" s="906">
        <f t="shared" si="1"/>
        <v>21243</v>
      </c>
    </row>
    <row r="119" spans="1:23">
      <c r="A119" s="632"/>
      <c r="U119" s="696">
        <v>44068</v>
      </c>
      <c r="V119" s="632">
        <v>18827938</v>
      </c>
      <c r="W119" s="906">
        <f t="shared" si="1"/>
        <v>134</v>
      </c>
    </row>
    <row r="120" spans="1:23">
      <c r="A120" s="633"/>
      <c r="U120" s="696">
        <v>44069</v>
      </c>
      <c r="V120" s="632">
        <v>18829729</v>
      </c>
      <c r="W120" s="906">
        <f t="shared" si="1"/>
        <v>1791</v>
      </c>
    </row>
    <row r="121" spans="1:23">
      <c r="A121" s="633"/>
      <c r="U121" s="696">
        <v>44070</v>
      </c>
      <c r="V121" s="632">
        <v>18828708</v>
      </c>
      <c r="W121" s="906">
        <f t="shared" si="1"/>
        <v>-1021</v>
      </c>
    </row>
    <row r="122" spans="1:23">
      <c r="A122" s="633"/>
      <c r="E122" s="626"/>
      <c r="F122" s="626"/>
      <c r="G122" s="626"/>
      <c r="H122" s="626"/>
      <c r="I122" s="626"/>
      <c r="J122" s="626"/>
      <c r="K122" s="626"/>
      <c r="L122" s="626"/>
      <c r="M122" s="626"/>
      <c r="N122" s="626"/>
      <c r="O122" s="626"/>
      <c r="P122" s="626"/>
      <c r="Q122" s="626"/>
      <c r="U122" s="696">
        <v>44071</v>
      </c>
      <c r="V122" s="632">
        <v>18802872</v>
      </c>
      <c r="W122" s="906">
        <f t="shared" si="1"/>
        <v>-25836</v>
      </c>
    </row>
    <row r="123" spans="1:23">
      <c r="A123" s="633"/>
      <c r="E123" s="626"/>
      <c r="F123" s="626"/>
      <c r="G123" s="626"/>
      <c r="H123" s="626"/>
      <c r="I123" s="626"/>
      <c r="J123" s="626"/>
      <c r="K123" s="626"/>
      <c r="L123" s="626"/>
      <c r="M123" s="626"/>
      <c r="N123" s="626"/>
      <c r="O123" s="626"/>
      <c r="P123" s="626"/>
      <c r="Q123" s="626"/>
      <c r="U123" s="755">
        <v>44074</v>
      </c>
      <c r="V123" s="756">
        <v>18591306</v>
      </c>
      <c r="W123" s="907">
        <f t="shared" si="1"/>
        <v>-211566</v>
      </c>
    </row>
    <row r="124" spans="1:23">
      <c r="E124" s="626"/>
      <c r="F124" s="636" t="str">
        <f t="shared" ref="F124:G124" si="2">IF(SUM(F113:F123)=0,"",SUM(F113:F123))</f>
        <v/>
      </c>
      <c r="G124" s="637" t="str">
        <f t="shared" si="2"/>
        <v/>
      </c>
      <c r="H124" s="638" t="str">
        <f t="shared" ref="H124" si="3">IF(F124="","",(F124/C124-1))</f>
        <v/>
      </c>
      <c r="I124" s="636" t="str">
        <f t="shared" ref="I124:J124" si="4">IF(SUM(I113:I123)=0,"",SUM(I113:I123))</f>
        <v/>
      </c>
      <c r="J124" s="637" t="str">
        <f t="shared" si="4"/>
        <v/>
      </c>
      <c r="K124" s="638" t="str">
        <f t="shared" ref="K124" si="5">IF(I124="","",(I124/F124-1))</f>
        <v/>
      </c>
      <c r="L124" s="636" t="str">
        <f t="shared" ref="L124:M124" si="6">IF(SUM(L113:L123)=0,"",SUM(L113:L123))</f>
        <v/>
      </c>
      <c r="M124" s="637" t="str">
        <f t="shared" si="6"/>
        <v/>
      </c>
      <c r="N124" s="638" t="str">
        <f t="shared" ref="N124" si="7">IF(L124="","",(L124/I124-1))</f>
        <v/>
      </c>
      <c r="O124" s="636" t="str">
        <f t="shared" ref="O124" si="8">IF(SUM(O113:O123)=0,"",SUM(O113:O123))</f>
        <v/>
      </c>
      <c r="P124" s="626"/>
      <c r="Q124" s="626"/>
      <c r="T124" s="677" t="s">
        <v>617</v>
      </c>
      <c r="U124" s="696">
        <v>44075</v>
      </c>
      <c r="V124" s="632">
        <v>18736462</v>
      </c>
      <c r="W124" s="906">
        <f t="shared" si="1"/>
        <v>145156</v>
      </c>
    </row>
    <row r="125" spans="1:23">
      <c r="E125" s="626"/>
      <c r="F125" s="626"/>
      <c r="G125" s="626"/>
      <c r="H125" s="626"/>
      <c r="I125" s="626"/>
      <c r="J125" s="626"/>
      <c r="K125" s="626"/>
      <c r="L125" s="626"/>
      <c r="M125" s="626"/>
      <c r="N125" s="626"/>
      <c r="O125" s="626"/>
      <c r="P125" s="626"/>
      <c r="Q125" s="626"/>
      <c r="U125" s="696">
        <v>44076</v>
      </c>
      <c r="V125" s="632">
        <v>18719291</v>
      </c>
      <c r="W125" s="906">
        <f t="shared" si="1"/>
        <v>-17171</v>
      </c>
    </row>
    <row r="126" spans="1:23">
      <c r="U126" s="696">
        <v>44077</v>
      </c>
      <c r="V126" s="632">
        <v>18725807</v>
      </c>
      <c r="W126" s="906">
        <f t="shared" si="1"/>
        <v>6516</v>
      </c>
    </row>
    <row r="127" spans="1:23">
      <c r="N127" s="626"/>
      <c r="O127" s="626"/>
      <c r="P127" s="626"/>
      <c r="Q127" s="626"/>
      <c r="U127" s="696">
        <v>44078</v>
      </c>
      <c r="V127" s="632">
        <v>18717975</v>
      </c>
      <c r="W127" s="906">
        <f t="shared" si="1"/>
        <v>-7832</v>
      </c>
    </row>
    <row r="128" spans="1:23">
      <c r="N128" s="626"/>
      <c r="O128" s="777"/>
      <c r="P128" s="777"/>
      <c r="Q128" s="626"/>
      <c r="U128" s="696">
        <v>44081</v>
      </c>
      <c r="V128" s="632">
        <v>18767815</v>
      </c>
      <c r="W128" s="906">
        <f t="shared" si="1"/>
        <v>49840</v>
      </c>
    </row>
    <row r="129" spans="14:23">
      <c r="N129" s="626"/>
      <c r="O129" s="777"/>
      <c r="P129" s="777"/>
      <c r="Q129" s="626"/>
      <c r="U129" s="696">
        <v>44082</v>
      </c>
      <c r="V129" s="632">
        <v>18780953</v>
      </c>
      <c r="W129" s="906">
        <f t="shared" si="1"/>
        <v>13138</v>
      </c>
    </row>
    <row r="130" spans="14:23">
      <c r="N130" s="626"/>
      <c r="O130" s="777"/>
      <c r="P130" s="777"/>
      <c r="Q130" s="626"/>
      <c r="U130" s="696">
        <v>44083</v>
      </c>
      <c r="V130" s="632">
        <v>18804019</v>
      </c>
      <c r="W130" s="906">
        <f t="shared" si="1"/>
        <v>23066</v>
      </c>
    </row>
    <row r="131" spans="14:23">
      <c r="N131" s="626"/>
      <c r="O131" s="777"/>
      <c r="P131" s="777"/>
      <c r="Q131" s="626"/>
      <c r="U131" s="696">
        <v>44084</v>
      </c>
      <c r="V131" s="632">
        <v>18829001</v>
      </c>
      <c r="W131" s="906">
        <f t="shared" si="1"/>
        <v>24982</v>
      </c>
    </row>
    <row r="132" spans="14:23">
      <c r="N132" s="626"/>
      <c r="O132" s="777"/>
      <c r="P132" s="777"/>
      <c r="Q132" s="626"/>
      <c r="U132" s="696">
        <v>44085</v>
      </c>
      <c r="V132" s="632">
        <v>18835944</v>
      </c>
      <c r="W132" s="906">
        <f t="shared" si="1"/>
        <v>6943</v>
      </c>
    </row>
    <row r="133" spans="14:23">
      <c r="N133" s="626"/>
      <c r="O133" s="626"/>
      <c r="P133" s="626"/>
      <c r="Q133" s="626"/>
      <c r="U133" s="696">
        <v>44088</v>
      </c>
      <c r="V133" s="632">
        <v>18892969</v>
      </c>
      <c r="W133" s="906">
        <f t="shared" ref="W133:W166" si="9">V133-V132</f>
        <v>57025</v>
      </c>
    </row>
    <row r="134" spans="14:23">
      <c r="U134" s="696">
        <v>44089</v>
      </c>
      <c r="V134" s="632">
        <v>18902590</v>
      </c>
      <c r="W134" s="906">
        <f t="shared" si="9"/>
        <v>9621</v>
      </c>
    </row>
    <row r="135" spans="14:23">
      <c r="U135" s="696">
        <v>44090</v>
      </c>
      <c r="V135" s="632">
        <v>18924567</v>
      </c>
      <c r="W135" s="906">
        <f t="shared" si="9"/>
        <v>21977</v>
      </c>
    </row>
    <row r="136" spans="14:23">
      <c r="U136" s="696">
        <v>44091</v>
      </c>
      <c r="V136" s="632">
        <v>18944002</v>
      </c>
      <c r="W136" s="906">
        <f t="shared" si="9"/>
        <v>19435</v>
      </c>
    </row>
    <row r="137" spans="14:23">
      <c r="U137" s="696">
        <v>44092</v>
      </c>
      <c r="V137" s="632">
        <v>18928956</v>
      </c>
      <c r="W137" s="906">
        <f t="shared" si="9"/>
        <v>-15046</v>
      </c>
    </row>
    <row r="138" spans="14:23">
      <c r="U138" s="696">
        <v>44095</v>
      </c>
      <c r="V138" s="632">
        <v>18969455</v>
      </c>
      <c r="W138" s="906">
        <f t="shared" si="9"/>
        <v>40499</v>
      </c>
    </row>
    <row r="139" spans="14:23">
      <c r="U139" s="696">
        <v>44096</v>
      </c>
      <c r="V139" s="632">
        <v>18980284</v>
      </c>
      <c r="W139" s="906">
        <f t="shared" si="9"/>
        <v>10829</v>
      </c>
    </row>
    <row r="140" spans="14:23">
      <c r="U140" s="696">
        <v>44097</v>
      </c>
      <c r="V140" s="632">
        <v>18991053</v>
      </c>
      <c r="W140" s="906">
        <f t="shared" si="9"/>
        <v>10769</v>
      </c>
    </row>
    <row r="141" spans="14:23">
      <c r="U141" s="696">
        <v>44098</v>
      </c>
      <c r="V141" s="632">
        <v>18999355</v>
      </c>
      <c r="W141" s="906">
        <f t="shared" si="9"/>
        <v>8302</v>
      </c>
    </row>
    <row r="142" spans="14:23">
      <c r="U142" s="696">
        <v>44099</v>
      </c>
      <c r="V142" s="632">
        <v>18963805</v>
      </c>
      <c r="W142" s="906">
        <f t="shared" si="9"/>
        <v>-35550</v>
      </c>
    </row>
    <row r="143" spans="14:23">
      <c r="U143" s="696">
        <v>44102</v>
      </c>
      <c r="V143" s="632">
        <v>19011115</v>
      </c>
      <c r="W143" s="906">
        <f t="shared" si="9"/>
        <v>47310</v>
      </c>
    </row>
    <row r="144" spans="14:23">
      <c r="U144" s="696">
        <v>44103</v>
      </c>
      <c r="V144" s="632">
        <v>19011416</v>
      </c>
      <c r="W144" s="906">
        <f t="shared" si="9"/>
        <v>301</v>
      </c>
    </row>
    <row r="145" spans="21:23">
      <c r="U145" s="905">
        <v>44104</v>
      </c>
      <c r="V145" s="756">
        <v>18843729</v>
      </c>
      <c r="W145" s="907">
        <f t="shared" si="9"/>
        <v>-167687</v>
      </c>
    </row>
    <row r="146" spans="21:23">
      <c r="U146" s="696">
        <v>44105</v>
      </c>
      <c r="V146" s="632">
        <v>18974379</v>
      </c>
      <c r="W146" s="906">
        <f t="shared" si="9"/>
        <v>130650</v>
      </c>
    </row>
    <row r="147" spans="21:23">
      <c r="U147" s="696">
        <v>44106</v>
      </c>
      <c r="V147" s="632">
        <v>18911612</v>
      </c>
      <c r="W147" s="906">
        <f t="shared" si="9"/>
        <v>-62767</v>
      </c>
    </row>
    <row r="148" spans="21:23">
      <c r="U148" s="696">
        <v>44109</v>
      </c>
      <c r="V148" s="632">
        <v>18942630</v>
      </c>
      <c r="W148" s="906">
        <f t="shared" si="9"/>
        <v>31018</v>
      </c>
    </row>
    <row r="149" spans="21:23">
      <c r="U149" s="696">
        <v>44110</v>
      </c>
      <c r="V149" s="632">
        <v>18954337</v>
      </c>
      <c r="W149" s="906">
        <f t="shared" si="9"/>
        <v>11707</v>
      </c>
    </row>
    <row r="150" spans="21:23">
      <c r="U150" s="696">
        <v>44111</v>
      </c>
      <c r="V150" s="632">
        <v>18966931</v>
      </c>
      <c r="W150" s="906">
        <f t="shared" si="9"/>
        <v>12594</v>
      </c>
    </row>
    <row r="151" spans="21:23">
      <c r="U151" s="696">
        <v>44112</v>
      </c>
      <c r="V151" s="632">
        <v>18967914</v>
      </c>
      <c r="W151" s="906">
        <f t="shared" si="9"/>
        <v>983</v>
      </c>
    </row>
    <row r="152" spans="21:23">
      <c r="U152" s="696">
        <v>44113</v>
      </c>
      <c r="V152" s="632">
        <v>18950789</v>
      </c>
      <c r="W152" s="906">
        <f t="shared" si="9"/>
        <v>-17125</v>
      </c>
    </row>
    <row r="153" spans="21:23">
      <c r="U153" s="696">
        <v>44117</v>
      </c>
      <c r="V153" s="632">
        <v>18989620</v>
      </c>
      <c r="W153" s="906">
        <f t="shared" si="9"/>
        <v>38831</v>
      </c>
    </row>
    <row r="154" spans="21:23">
      <c r="U154" s="696">
        <v>44118</v>
      </c>
      <c r="V154" s="632">
        <v>18996397</v>
      </c>
      <c r="W154" s="906">
        <f t="shared" si="9"/>
        <v>6777</v>
      </c>
    </row>
    <row r="155" spans="21:23">
      <c r="U155" s="696">
        <v>44119</v>
      </c>
      <c r="V155" s="632">
        <v>19005328</v>
      </c>
      <c r="W155" s="906">
        <f t="shared" si="9"/>
        <v>8931</v>
      </c>
    </row>
    <row r="156" spans="21:23">
      <c r="U156" s="696">
        <v>44120</v>
      </c>
      <c r="V156" s="632">
        <v>18986888</v>
      </c>
      <c r="W156" s="906">
        <f t="shared" si="9"/>
        <v>-18440</v>
      </c>
    </row>
    <row r="157" spans="21:23">
      <c r="U157" s="696">
        <v>44123</v>
      </c>
      <c r="V157" s="632">
        <v>19010754</v>
      </c>
      <c r="W157" s="906">
        <f t="shared" si="9"/>
        <v>23866</v>
      </c>
    </row>
    <row r="158" spans="21:23">
      <c r="U158" s="696">
        <v>44124</v>
      </c>
      <c r="V158" s="632">
        <v>19010133</v>
      </c>
      <c r="W158" s="906">
        <f t="shared" si="9"/>
        <v>-621</v>
      </c>
    </row>
    <row r="159" spans="21:23">
      <c r="U159" s="696">
        <v>44125</v>
      </c>
      <c r="V159" s="632">
        <v>19014454</v>
      </c>
      <c r="W159" s="906">
        <f t="shared" si="9"/>
        <v>4321</v>
      </c>
    </row>
    <row r="160" spans="21:23">
      <c r="U160" s="696">
        <v>44126</v>
      </c>
      <c r="V160" s="632">
        <v>19016833</v>
      </c>
      <c r="W160" s="906">
        <f t="shared" si="9"/>
        <v>2379</v>
      </c>
    </row>
    <row r="161" spans="21:23">
      <c r="U161" s="696">
        <v>44127</v>
      </c>
      <c r="V161" s="632">
        <v>19000768</v>
      </c>
      <c r="W161" s="906">
        <f t="shared" si="9"/>
        <v>-16065</v>
      </c>
    </row>
    <row r="162" spans="21:23">
      <c r="U162" s="696">
        <v>44130</v>
      </c>
      <c r="V162" s="632">
        <v>19023053</v>
      </c>
      <c r="W162" s="906">
        <f t="shared" si="9"/>
        <v>22285</v>
      </c>
    </row>
    <row r="163" spans="21:23">
      <c r="U163" s="696">
        <v>44131</v>
      </c>
      <c r="V163" s="632">
        <v>19025783</v>
      </c>
      <c r="W163" s="906">
        <f t="shared" si="9"/>
        <v>2730</v>
      </c>
    </row>
    <row r="164" spans="21:23">
      <c r="U164" s="696">
        <v>44132</v>
      </c>
      <c r="V164" s="632">
        <v>19030903</v>
      </c>
      <c r="W164" s="906">
        <f t="shared" si="9"/>
        <v>5120</v>
      </c>
    </row>
    <row r="165" spans="21:23">
      <c r="U165" s="696">
        <v>44133</v>
      </c>
      <c r="V165" s="632">
        <v>19031853</v>
      </c>
      <c r="W165" s="906">
        <f t="shared" si="9"/>
        <v>950</v>
      </c>
    </row>
    <row r="166" spans="21:23">
      <c r="U166" s="905">
        <v>44134</v>
      </c>
      <c r="V166" s="756">
        <v>18986284</v>
      </c>
      <c r="W166" s="1008">
        <f t="shared" si="9"/>
        <v>-45569</v>
      </c>
    </row>
  </sheetData>
  <pageMargins left="0.7" right="0.7" top="0.75" bottom="0.75" header="0.3" footer="0.3"/>
  <pageSetup paperSize="9"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U72"/>
  <sheetViews>
    <sheetView showGridLines="0" showRowColHeaders="0" topLeftCell="A25" zoomScaleNormal="100" workbookViewId="0">
      <selection activeCell="J58" sqref="J58"/>
    </sheetView>
  </sheetViews>
  <sheetFormatPr baseColWidth="10" defaultRowHeight="15"/>
  <cols>
    <col min="1" max="1" width="4.42578125" style="625" customWidth="1"/>
    <col min="2" max="8" width="11.42578125" style="625"/>
    <col min="9" max="11" width="16.140625" style="625" customWidth="1"/>
    <col min="12" max="12" width="11.42578125" style="625" customWidth="1"/>
    <col min="13" max="13" width="13.7109375" style="625" customWidth="1"/>
    <col min="14" max="14" width="27.140625" style="639" customWidth="1"/>
    <col min="15" max="15" width="16.140625" style="625" customWidth="1"/>
    <col min="16" max="18" width="11.42578125" style="625" customWidth="1"/>
    <col min="19" max="19" width="11.42578125" style="625"/>
    <col min="20" max="20" width="13.140625" style="625" customWidth="1"/>
    <col min="21" max="16384" width="11.42578125" style="625"/>
  </cols>
  <sheetData>
    <row r="1" spans="13:21">
      <c r="P1" s="635"/>
      <c r="Q1" s="635"/>
      <c r="R1" s="635"/>
      <c r="S1" s="635"/>
      <c r="T1" s="635"/>
      <c r="U1" s="635"/>
    </row>
    <row r="4" spans="13:21">
      <c r="M4" s="626"/>
      <c r="N4" s="640"/>
      <c r="O4" s="637"/>
      <c r="P4" s="626"/>
      <c r="Q4" s="626"/>
      <c r="R4" s="626"/>
      <c r="S4" s="626"/>
    </row>
    <row r="5" spans="13:21" ht="38.25" customHeight="1">
      <c r="N5" s="701" t="s">
        <v>565</v>
      </c>
      <c r="O5" s="701" t="s">
        <v>573</v>
      </c>
      <c r="P5" s="701" t="s">
        <v>92</v>
      </c>
      <c r="Q5" s="701" t="s">
        <v>93</v>
      </c>
      <c r="R5" s="643"/>
      <c r="S5" s="626"/>
    </row>
    <row r="6" spans="13:21" ht="15" customHeight="1">
      <c r="M6" s="912"/>
      <c r="N6" s="698">
        <v>43901</v>
      </c>
      <c r="O6" s="699">
        <v>19344258</v>
      </c>
      <c r="P6" s="699">
        <v>10314136</v>
      </c>
      <c r="Q6" s="699">
        <v>9030122</v>
      </c>
      <c r="R6" s="643"/>
      <c r="S6" s="643"/>
    </row>
    <row r="7" spans="13:21" ht="15" customHeight="1">
      <c r="M7" s="912"/>
      <c r="N7" s="698">
        <v>43921</v>
      </c>
      <c r="O7" s="699">
        <v>18445436</v>
      </c>
      <c r="P7" s="699">
        <v>9781895</v>
      </c>
      <c r="Q7" s="699">
        <v>8663541</v>
      </c>
      <c r="R7" s="643"/>
      <c r="S7" s="643"/>
    </row>
    <row r="8" spans="13:21" ht="15" customHeight="1">
      <c r="M8" s="912"/>
      <c r="N8" s="698">
        <v>43951</v>
      </c>
      <c r="O8" s="699">
        <v>18396362</v>
      </c>
      <c r="P8" s="699">
        <v>9789636</v>
      </c>
      <c r="Q8" s="699">
        <v>8606726</v>
      </c>
      <c r="R8" s="643"/>
      <c r="S8" s="643"/>
    </row>
    <row r="9" spans="13:21" ht="15" customHeight="1">
      <c r="M9" s="912"/>
      <c r="N9" s="700">
        <v>43982</v>
      </c>
      <c r="O9" s="699">
        <v>18584176</v>
      </c>
      <c r="P9" s="699">
        <v>9931702</v>
      </c>
      <c r="Q9" s="699">
        <v>8652474</v>
      </c>
      <c r="R9" s="643"/>
      <c r="S9" s="643"/>
    </row>
    <row r="10" spans="13:21" ht="15" customHeight="1">
      <c r="M10" s="912"/>
      <c r="N10" s="700">
        <v>44012</v>
      </c>
      <c r="O10" s="699">
        <v>18484270</v>
      </c>
      <c r="P10" s="699">
        <v>9976033</v>
      </c>
      <c r="Q10" s="699">
        <v>8508237</v>
      </c>
      <c r="R10" s="643"/>
      <c r="S10" s="643"/>
    </row>
    <row r="11" spans="13:21" ht="15" customHeight="1">
      <c r="M11" s="912"/>
      <c r="N11" s="700">
        <v>44043</v>
      </c>
      <c r="O11" s="699">
        <v>18673847</v>
      </c>
      <c r="P11" s="699">
        <v>10070269</v>
      </c>
      <c r="Q11" s="699">
        <v>8603578</v>
      </c>
      <c r="R11" s="643"/>
      <c r="S11" s="916"/>
      <c r="T11" s="635"/>
      <c r="U11" s="635"/>
    </row>
    <row r="12" spans="13:21" ht="15" customHeight="1">
      <c r="M12" s="912"/>
      <c r="N12" s="703">
        <v>44074</v>
      </c>
      <c r="O12" s="908">
        <v>18591306</v>
      </c>
      <c r="P12" s="908">
        <v>10035798</v>
      </c>
      <c r="Q12" s="908">
        <v>8555508</v>
      </c>
      <c r="R12" s="643"/>
      <c r="S12" s="653"/>
      <c r="T12" s="635"/>
      <c r="U12" s="635"/>
    </row>
    <row r="13" spans="13:21" ht="15" customHeight="1">
      <c r="M13" s="921"/>
      <c r="N13" s="703">
        <v>44104</v>
      </c>
      <c r="O13" s="908">
        <v>18843729</v>
      </c>
      <c r="P13" s="908">
        <v>10087368</v>
      </c>
      <c r="Q13" s="908">
        <v>8756361</v>
      </c>
      <c r="R13" s="645"/>
      <c r="S13" s="653"/>
      <c r="T13" s="635"/>
      <c r="U13" s="635"/>
    </row>
    <row r="14" spans="13:21" ht="15" customHeight="1">
      <c r="M14" s="921"/>
      <c r="N14" s="938">
        <v>44135</v>
      </c>
      <c r="O14" s="939">
        <v>18986284</v>
      </c>
      <c r="P14" s="939">
        <v>10128273</v>
      </c>
      <c r="Q14" s="939">
        <v>8858011</v>
      </c>
      <c r="R14" s="645"/>
      <c r="S14" s="653"/>
      <c r="T14" s="635"/>
      <c r="U14" s="635"/>
    </row>
    <row r="15" spans="13:21" ht="15" customHeight="1">
      <c r="M15" s="913"/>
      <c r="N15" s="719"/>
      <c r="O15" s="720"/>
      <c r="P15" s="720"/>
      <c r="Q15" s="720"/>
      <c r="R15" s="643"/>
      <c r="S15" s="653"/>
      <c r="T15" s="635"/>
      <c r="U15" s="635"/>
    </row>
    <row r="16" spans="13:21" ht="15" customHeight="1">
      <c r="M16" s="1173" t="s">
        <v>591</v>
      </c>
      <c r="N16" s="706" t="s">
        <v>574</v>
      </c>
      <c r="O16" s="704">
        <f>O8-O6</f>
        <v>-947896</v>
      </c>
      <c r="P16" s="704">
        <f>P8-P6</f>
        <v>-524500</v>
      </c>
      <c r="Q16" s="704">
        <f>Q8-Q6</f>
        <v>-423396</v>
      </c>
      <c r="R16" s="643"/>
      <c r="S16" s="653"/>
      <c r="T16" s="635"/>
      <c r="U16" s="635"/>
    </row>
    <row r="17" spans="1:19" ht="15.75" customHeight="1">
      <c r="M17" s="1174"/>
      <c r="N17" s="931" t="s">
        <v>645</v>
      </c>
      <c r="O17" s="704">
        <f>O14-O8</f>
        <v>589922</v>
      </c>
      <c r="P17" s="704">
        <f>P14-P8</f>
        <v>338637</v>
      </c>
      <c r="Q17" s="704">
        <f>Q14-Q8</f>
        <v>251285</v>
      </c>
      <c r="R17" s="643"/>
      <c r="S17" s="626"/>
    </row>
    <row r="18" spans="1:19" ht="15.75" customHeight="1">
      <c r="M18" s="1174"/>
      <c r="N18" s="706"/>
      <c r="O18" s="704"/>
      <c r="P18" s="704"/>
      <c r="Q18" s="704"/>
      <c r="R18" s="643"/>
      <c r="S18" s="626"/>
    </row>
    <row r="19" spans="1:19" ht="15" customHeight="1">
      <c r="M19" s="1174"/>
      <c r="N19" s="713" t="s">
        <v>646</v>
      </c>
      <c r="O19" s="704">
        <f>O14-O6</f>
        <v>-357974</v>
      </c>
      <c r="P19" s="704">
        <f>P14-P6</f>
        <v>-185863</v>
      </c>
      <c r="Q19" s="704">
        <f>Q14-Q6</f>
        <v>-172111</v>
      </c>
      <c r="R19" s="643"/>
      <c r="S19" s="626"/>
    </row>
    <row r="20" spans="1:19" ht="15" customHeight="1">
      <c r="M20" s="727"/>
      <c r="N20" s="725"/>
      <c r="O20" s="726"/>
      <c r="P20" s="726"/>
      <c r="Q20" s="726"/>
      <c r="R20" s="643"/>
      <c r="S20" s="626"/>
    </row>
    <row r="21" spans="1:19" ht="15" customHeight="1">
      <c r="M21" s="722"/>
      <c r="N21" s="723"/>
      <c r="O21" s="724"/>
      <c r="P21" s="724"/>
      <c r="Q21" s="724"/>
      <c r="R21" s="643"/>
      <c r="S21" s="626"/>
    </row>
    <row r="22" spans="1:19" ht="15" customHeight="1">
      <c r="M22" s="1175" t="s">
        <v>592</v>
      </c>
      <c r="N22" s="706" t="s">
        <v>574</v>
      </c>
      <c r="O22" s="708">
        <f>O8/O6-1</f>
        <v>-4.9001414269805532E-2</v>
      </c>
      <c r="P22" s="708">
        <f>P8/P6-1</f>
        <v>-5.0852538690589255E-2</v>
      </c>
      <c r="Q22" s="708">
        <f>Q8/Q6-1</f>
        <v>-4.6887074172419774E-2</v>
      </c>
      <c r="R22" s="643"/>
      <c r="S22" s="626"/>
    </row>
    <row r="23" spans="1:19" ht="15" customHeight="1">
      <c r="M23" s="1175"/>
      <c r="N23" s="931" t="s">
        <v>647</v>
      </c>
      <c r="O23" s="708">
        <f>O14/O8-1</f>
        <v>3.206731852743494E-2</v>
      </c>
      <c r="P23" s="708">
        <f>P14/P8-1</f>
        <v>3.4591378065537803E-2</v>
      </c>
      <c r="Q23" s="708">
        <f>Q14/Q8-1</f>
        <v>2.9196351783477237E-2</v>
      </c>
      <c r="R23" s="643"/>
      <c r="S23" s="626"/>
    </row>
    <row r="24" spans="1:19" ht="15" customHeight="1">
      <c r="M24" s="1175"/>
      <c r="N24" s="706"/>
      <c r="O24" s="708"/>
      <c r="P24" s="708"/>
      <c r="Q24" s="708"/>
      <c r="R24" s="643"/>
      <c r="S24" s="626"/>
    </row>
    <row r="25" spans="1:19" ht="17.25" customHeight="1">
      <c r="M25" s="1175"/>
      <c r="N25" s="713" t="s">
        <v>646</v>
      </c>
      <c r="O25" s="708">
        <f>O14/O6-1</f>
        <v>-1.8505439702055204E-2</v>
      </c>
      <c r="P25" s="708">
        <f>P14/P6-1</f>
        <v>-1.8020220016489952E-2</v>
      </c>
      <c r="Q25" s="708">
        <f>Q14/Q6-1</f>
        <v>-1.905965390057851E-2</v>
      </c>
      <c r="R25" s="643"/>
      <c r="S25" s="626"/>
    </row>
    <row r="26" spans="1:19" ht="15" customHeight="1">
      <c r="M26" s="679"/>
      <c r="N26" s="646"/>
      <c r="O26" s="647"/>
      <c r="P26" s="647"/>
      <c r="Q26" s="647"/>
      <c r="R26" s="643"/>
      <c r="S26" s="626"/>
    </row>
    <row r="27" spans="1:19" ht="15" customHeight="1">
      <c r="M27" s="626"/>
      <c r="N27" s="648"/>
      <c r="O27" s="649"/>
      <c r="P27" s="650"/>
      <c r="Q27" s="649"/>
      <c r="R27" s="643"/>
      <c r="S27" s="626"/>
    </row>
    <row r="28" spans="1:19" ht="15" customHeight="1">
      <c r="M28" s="626"/>
      <c r="N28" s="651"/>
      <c r="O28" s="626"/>
      <c r="P28" s="650"/>
      <c r="Q28" s="626"/>
      <c r="R28" s="643"/>
      <c r="S28" s="626"/>
    </row>
    <row r="29" spans="1:19" ht="15" customHeight="1">
      <c r="M29" s="626"/>
      <c r="N29" s="652"/>
      <c r="O29" s="653"/>
      <c r="P29" s="654"/>
      <c r="Q29" s="653"/>
      <c r="R29" s="643"/>
      <c r="S29" s="626"/>
    </row>
    <row r="30" spans="1:19" ht="15" customHeight="1">
      <c r="M30" s="626"/>
      <c r="N30" s="652"/>
      <c r="O30" s="653"/>
      <c r="P30" s="654"/>
      <c r="Q30" s="653"/>
      <c r="R30" s="643"/>
      <c r="S30" s="626"/>
    </row>
    <row r="31" spans="1:19" ht="15" customHeight="1">
      <c r="A31" s="655"/>
      <c r="B31" s="656">
        <v>-5.6277509688092101E-2</v>
      </c>
      <c r="C31" s="656">
        <v>-1.603793783503793E-2</v>
      </c>
      <c r="D31" s="656">
        <v>-1.625229806177797E-2</v>
      </c>
      <c r="E31" s="656">
        <v>-1.2513549942616553E-2</v>
      </c>
      <c r="F31" s="656">
        <v>-4.4830339946447917E-2</v>
      </c>
      <c r="G31" s="656">
        <v>-8.0710250201776468E-4</v>
      </c>
      <c r="H31" s="656">
        <v>-4.6464537435346398E-2</v>
      </c>
      <c r="I31" s="656"/>
      <c r="J31" s="656"/>
      <c r="K31" s="656"/>
      <c r="L31" s="656"/>
      <c r="M31" s="657"/>
      <c r="N31" s="652"/>
      <c r="O31" s="653"/>
      <c r="P31" s="654"/>
      <c r="Q31" s="653"/>
      <c r="R31" s="643"/>
      <c r="S31" s="626"/>
    </row>
    <row r="32" spans="1:19">
      <c r="A32" s="655"/>
      <c r="B32" s="655"/>
      <c r="C32" s="655"/>
      <c r="D32" s="655"/>
      <c r="E32" s="655"/>
      <c r="F32" s="655"/>
      <c r="G32" s="655"/>
      <c r="H32" s="655"/>
      <c r="I32" s="655"/>
      <c r="J32" s="655"/>
      <c r="K32" s="655"/>
      <c r="L32" s="655"/>
      <c r="M32" s="657"/>
      <c r="N32" s="927"/>
      <c r="O32" s="658"/>
      <c r="P32" s="654"/>
      <c r="Q32" s="653"/>
      <c r="R32" s="643"/>
      <c r="S32" s="626"/>
    </row>
    <row r="33" spans="13:20">
      <c r="M33" s="626"/>
      <c r="N33" s="927"/>
      <c r="O33" s="658"/>
      <c r="P33" s="654"/>
      <c r="Q33" s="653"/>
      <c r="R33" s="643"/>
      <c r="S33" s="626"/>
    </row>
    <row r="34" spans="13:20">
      <c r="M34" s="626"/>
      <c r="N34" s="651"/>
      <c r="O34" s="659"/>
      <c r="P34" s="650"/>
      <c r="Q34" s="626"/>
      <c r="R34" s="643"/>
      <c r="S34" s="626"/>
    </row>
    <row r="35" spans="13:20">
      <c r="M35" s="626"/>
      <c r="N35" s="651"/>
      <c r="O35" s="660"/>
      <c r="P35" s="650"/>
      <c r="Q35" s="626"/>
      <c r="R35" s="643"/>
      <c r="S35" s="626"/>
    </row>
    <row r="36" spans="13:20">
      <c r="N36" s="626"/>
      <c r="O36" s="659"/>
      <c r="P36" s="650"/>
      <c r="Q36" s="626"/>
      <c r="R36" s="643"/>
      <c r="S36" s="626"/>
    </row>
    <row r="37" spans="13:20">
      <c r="M37" s="626"/>
      <c r="N37" s="651"/>
      <c r="O37" s="626"/>
      <c r="P37" s="650"/>
      <c r="Q37" s="626"/>
      <c r="R37" s="643"/>
      <c r="S37" s="626"/>
    </row>
    <row r="38" spans="13:20">
      <c r="M38" s="626"/>
      <c r="N38" s="651"/>
      <c r="O38" s="626"/>
      <c r="P38" s="661"/>
      <c r="Q38" s="626"/>
      <c r="R38" s="643"/>
      <c r="S38" s="626"/>
    </row>
    <row r="39" spans="13:20">
      <c r="M39" s="626"/>
      <c r="N39" s="651"/>
      <c r="O39" s="626"/>
      <c r="P39" s="650"/>
      <c r="Q39" s="626"/>
      <c r="R39" s="643"/>
      <c r="S39" s="626"/>
    </row>
    <row r="40" spans="13:20">
      <c r="M40" s="626"/>
      <c r="N40" s="651"/>
      <c r="O40" s="626"/>
      <c r="P40" s="650"/>
      <c r="Q40" s="626"/>
      <c r="R40" s="643"/>
      <c r="S40" s="626"/>
    </row>
    <row r="41" spans="13:20">
      <c r="M41" s="626"/>
      <c r="N41" s="651"/>
      <c r="O41" s="626"/>
      <c r="P41" s="650"/>
      <c r="Q41" s="626"/>
      <c r="R41" s="643"/>
      <c r="S41" s="626"/>
    </row>
    <row r="42" spans="13:20">
      <c r="M42" s="626"/>
      <c r="N42" s="651"/>
      <c r="O42" s="626"/>
      <c r="P42" s="650"/>
      <c r="Q42" s="626"/>
      <c r="R42" s="643"/>
      <c r="S42" s="626"/>
    </row>
    <row r="43" spans="13:20">
      <c r="M43" s="626"/>
      <c r="N43" s="651"/>
      <c r="O43" s="626"/>
      <c r="P43" s="662"/>
      <c r="Q43" s="626"/>
      <c r="R43" s="643"/>
      <c r="S43" s="626"/>
    </row>
    <row r="44" spans="13:20">
      <c r="M44" s="626"/>
      <c r="N44" s="651"/>
      <c r="O44" s="626"/>
      <c r="P44" s="662"/>
      <c r="Q44" s="626"/>
      <c r="R44" s="643"/>
      <c r="S44" s="626"/>
    </row>
    <row r="45" spans="13:20">
      <c r="M45" s="626"/>
      <c r="N45" s="651"/>
      <c r="O45" s="626"/>
      <c r="P45" s="662"/>
      <c r="Q45" s="626"/>
      <c r="R45" s="643"/>
      <c r="S45" s="626"/>
      <c r="T45" s="645"/>
    </row>
    <row r="46" spans="13:20">
      <c r="M46" s="626"/>
      <c r="N46" s="640"/>
      <c r="O46" s="626"/>
      <c r="P46" s="626"/>
      <c r="Q46" s="626"/>
      <c r="R46" s="626"/>
      <c r="S46" s="626"/>
    </row>
    <row r="47" spans="13:20">
      <c r="M47" s="626"/>
      <c r="N47" s="640"/>
      <c r="O47" s="626"/>
      <c r="P47" s="626"/>
      <c r="Q47" s="626"/>
      <c r="R47" s="626"/>
      <c r="S47" s="626"/>
    </row>
    <row r="54" spans="14:19">
      <c r="N54" s="625"/>
      <c r="P54" s="641"/>
      <c r="Q54" s="642"/>
      <c r="R54" s="642"/>
      <c r="S54" s="643"/>
    </row>
    <row r="55" spans="14:19">
      <c r="N55" s="653"/>
      <c r="O55" s="663"/>
      <c r="P55" s="632"/>
      <c r="Q55" s="632"/>
      <c r="R55" s="632"/>
      <c r="S55" s="664"/>
    </row>
    <row r="56" spans="14:19">
      <c r="N56" s="653"/>
      <c r="O56" s="663"/>
      <c r="P56" s="632"/>
      <c r="Q56" s="632"/>
      <c r="R56" s="632"/>
      <c r="S56" s="664"/>
    </row>
    <row r="57" spans="14:19">
      <c r="N57" s="1178"/>
      <c r="O57" s="663"/>
      <c r="P57" s="632"/>
      <c r="Q57" s="632"/>
      <c r="R57" s="632"/>
      <c r="S57" s="664"/>
    </row>
    <row r="58" spans="14:19">
      <c r="N58" s="1179"/>
      <c r="O58" s="663"/>
      <c r="P58" s="632"/>
      <c r="Q58" s="632"/>
      <c r="R58" s="632"/>
      <c r="S58" s="664"/>
    </row>
    <row r="59" spans="14:19">
      <c r="N59" s="653"/>
      <c r="O59" s="663"/>
      <c r="P59" s="632"/>
      <c r="Q59" s="632"/>
      <c r="R59" s="632"/>
      <c r="S59" s="664"/>
    </row>
    <row r="60" spans="14:19">
      <c r="N60" s="1176"/>
      <c r="O60" s="664"/>
      <c r="P60" s="664"/>
      <c r="Q60" s="664"/>
      <c r="R60" s="664"/>
      <c r="S60" s="664"/>
    </row>
    <row r="61" spans="14:19">
      <c r="N61" s="1177"/>
      <c r="O61" s="664"/>
      <c r="P61" s="664"/>
      <c r="Q61" s="664"/>
      <c r="R61" s="664"/>
      <c r="S61" s="664"/>
    </row>
    <row r="62" spans="14:19">
      <c r="N62" s="1177"/>
      <c r="O62" s="664"/>
      <c r="P62" s="664"/>
      <c r="Q62" s="664"/>
      <c r="R62" s="664"/>
      <c r="S62" s="664"/>
    </row>
    <row r="63" spans="14:19">
      <c r="N63" s="1177"/>
      <c r="O63" s="664"/>
      <c r="P63" s="664"/>
      <c r="Q63" s="664"/>
      <c r="R63" s="664"/>
      <c r="S63" s="664"/>
    </row>
    <row r="64" spans="14:19">
      <c r="N64" s="653"/>
      <c r="O64" s="653"/>
      <c r="P64" s="653"/>
      <c r="Q64" s="653"/>
      <c r="R64" s="653"/>
      <c r="S64" s="664"/>
    </row>
    <row r="65" spans="14:19">
      <c r="N65" s="1176"/>
      <c r="O65" s="665"/>
      <c r="P65" s="665"/>
      <c r="Q65" s="665"/>
      <c r="R65" s="665"/>
      <c r="S65" s="664"/>
    </row>
    <row r="66" spans="14:19">
      <c r="N66" s="1177"/>
      <c r="O66" s="665"/>
      <c r="P66" s="665"/>
      <c r="Q66" s="665"/>
      <c r="R66" s="665"/>
      <c r="S66" s="664"/>
    </row>
    <row r="67" spans="14:19">
      <c r="N67" s="1177"/>
      <c r="O67" s="665"/>
      <c r="P67" s="665"/>
      <c r="Q67" s="665"/>
      <c r="R67" s="665"/>
      <c r="S67" s="664"/>
    </row>
    <row r="68" spans="14:19">
      <c r="N68" s="1177"/>
      <c r="O68" s="665"/>
      <c r="P68" s="665"/>
      <c r="Q68" s="665"/>
      <c r="R68" s="665"/>
      <c r="S68" s="664"/>
    </row>
    <row r="69" spans="14:19">
      <c r="N69" s="1177"/>
      <c r="O69" s="664"/>
      <c r="P69" s="665"/>
      <c r="Q69" s="665"/>
      <c r="R69" s="665"/>
      <c r="S69" s="664"/>
    </row>
    <row r="70" spans="14:19">
      <c r="N70" s="653"/>
      <c r="O70" s="652"/>
      <c r="P70" s="653"/>
      <c r="Q70" s="654"/>
      <c r="R70" s="653"/>
      <c r="S70" s="664"/>
    </row>
    <row r="71" spans="14:19">
      <c r="N71" s="653"/>
      <c r="O71" s="652"/>
      <c r="P71" s="653"/>
      <c r="Q71" s="654"/>
      <c r="R71" s="653"/>
      <c r="S71" s="664"/>
    </row>
    <row r="72" spans="14:19">
      <c r="N72" s="666"/>
      <c r="O72" s="653"/>
      <c r="P72" s="653"/>
      <c r="Q72" s="653"/>
      <c r="R72" s="653"/>
      <c r="S72" s="653"/>
    </row>
  </sheetData>
  <mergeCells count="5">
    <mergeCell ref="M16:M19"/>
    <mergeCell ref="M22:M25"/>
    <mergeCell ref="N65:N69"/>
    <mergeCell ref="N57:N58"/>
    <mergeCell ref="N60:N63"/>
  </mergeCells>
  <printOptions horizontalCentered="1" verticalCentered="1"/>
  <pageMargins left="0.39370078740157483" right="0.39370078740157483" top="0.39370078740157483" bottom="0.78740157480314965" header="0" footer="0"/>
  <pageSetup paperSize="9" scale="6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C5:AI60"/>
  <sheetViews>
    <sheetView showGridLines="0" showRowColHeaders="0" zoomScaleNormal="100" workbookViewId="0">
      <selection activeCell="L39" sqref="L39"/>
    </sheetView>
  </sheetViews>
  <sheetFormatPr baseColWidth="10" defaultRowHeight="15"/>
  <cols>
    <col min="1" max="1" width="3.28515625" style="625" customWidth="1"/>
    <col min="2" max="9" width="11.42578125" style="625"/>
    <col min="10" max="10" width="17" style="625" customWidth="1"/>
    <col min="11" max="11" width="4" style="625" customWidth="1"/>
    <col min="12" max="12" width="11.42578125" style="625"/>
    <col min="13" max="13" width="11.42578125" style="625" customWidth="1"/>
    <col min="14" max="14" width="14.5703125" style="625" customWidth="1"/>
    <col min="15" max="15" width="27.7109375" style="625" customWidth="1"/>
    <col min="16" max="16" width="14" style="625" customWidth="1"/>
    <col min="17" max="17" width="14.42578125" style="625" customWidth="1"/>
    <col min="18" max="18" width="11.7109375" style="625" customWidth="1"/>
    <col min="19" max="19" width="11.5703125" style="625" customWidth="1"/>
    <col min="20" max="21" width="9" style="625" customWidth="1"/>
    <col min="22" max="22" width="17.5703125" style="625" customWidth="1"/>
    <col min="23" max="16384" width="11.42578125" style="625"/>
  </cols>
  <sheetData>
    <row r="5" spans="14:22" ht="18" customHeight="1">
      <c r="O5" s="701" t="s">
        <v>565</v>
      </c>
      <c r="P5" s="701" t="s">
        <v>15</v>
      </c>
      <c r="Q5" s="701" t="s">
        <v>575</v>
      </c>
      <c r="R5" s="701" t="s">
        <v>576</v>
      </c>
      <c r="S5" s="701" t="s">
        <v>577</v>
      </c>
      <c r="T5" s="701" t="s">
        <v>578</v>
      </c>
      <c r="U5" s="701" t="s">
        <v>4</v>
      </c>
      <c r="V5" s="701" t="s">
        <v>76</v>
      </c>
    </row>
    <row r="6" spans="14:22">
      <c r="N6" s="912"/>
      <c r="O6" s="698">
        <v>43901</v>
      </c>
      <c r="P6" s="702">
        <v>14865672</v>
      </c>
      <c r="Q6" s="702">
        <v>751967</v>
      </c>
      <c r="R6" s="702">
        <v>394898</v>
      </c>
      <c r="S6" s="702">
        <v>3266619</v>
      </c>
      <c r="T6" s="702">
        <v>63863</v>
      </c>
      <c r="U6" s="702">
        <v>1239</v>
      </c>
      <c r="V6" s="702">
        <f t="shared" ref="V6:V12" si="0">SUM(P6:U6)</f>
        <v>19344258</v>
      </c>
    </row>
    <row r="7" spans="14:22">
      <c r="N7" s="912"/>
      <c r="O7" s="698">
        <v>43921</v>
      </c>
      <c r="P7" s="702">
        <v>14029069</v>
      </c>
      <c r="Q7" s="702">
        <v>739907</v>
      </c>
      <c r="R7" s="702">
        <v>388480</v>
      </c>
      <c r="S7" s="702">
        <v>3225742</v>
      </c>
      <c r="T7" s="702">
        <v>61000</v>
      </c>
      <c r="U7" s="702">
        <v>1238</v>
      </c>
      <c r="V7" s="702">
        <f t="shared" si="0"/>
        <v>18445436</v>
      </c>
    </row>
    <row r="8" spans="14:22">
      <c r="N8" s="912"/>
      <c r="O8" s="698">
        <v>43951</v>
      </c>
      <c r="P8" s="702">
        <v>13980803</v>
      </c>
      <c r="Q8" s="702">
        <v>771525</v>
      </c>
      <c r="R8" s="702">
        <v>375868</v>
      </c>
      <c r="S8" s="702">
        <v>3205927</v>
      </c>
      <c r="T8" s="702">
        <v>61030</v>
      </c>
      <c r="U8" s="702">
        <v>1209</v>
      </c>
      <c r="V8" s="702">
        <f t="shared" si="0"/>
        <v>18396362</v>
      </c>
    </row>
    <row r="9" spans="14:22">
      <c r="N9" s="912"/>
      <c r="O9" s="703">
        <v>43982</v>
      </c>
      <c r="P9" s="704">
        <v>14131474</v>
      </c>
      <c r="Q9" s="704">
        <v>787409</v>
      </c>
      <c r="R9" s="704">
        <v>373592</v>
      </c>
      <c r="S9" s="704">
        <v>3228503</v>
      </c>
      <c r="T9" s="704">
        <v>61995</v>
      </c>
      <c r="U9" s="704">
        <v>1204</v>
      </c>
      <c r="V9" s="704">
        <f t="shared" si="0"/>
        <v>18584177</v>
      </c>
    </row>
    <row r="10" spans="14:22">
      <c r="N10" s="912"/>
      <c r="O10" s="703">
        <v>44012</v>
      </c>
      <c r="P10" s="704">
        <v>14088354</v>
      </c>
      <c r="Q10" s="704">
        <v>712105</v>
      </c>
      <c r="R10" s="704">
        <v>372654</v>
      </c>
      <c r="S10" s="704">
        <v>3246557</v>
      </c>
      <c r="T10" s="704">
        <v>63406</v>
      </c>
      <c r="U10" s="704">
        <v>1194</v>
      </c>
      <c r="V10" s="704">
        <f t="shared" si="0"/>
        <v>18484270</v>
      </c>
    </row>
    <row r="11" spans="14:22">
      <c r="N11" s="912"/>
      <c r="O11" s="705">
        <v>44043</v>
      </c>
      <c r="P11" s="702">
        <v>14304027</v>
      </c>
      <c r="Q11" s="702">
        <v>672752</v>
      </c>
      <c r="R11" s="702">
        <v>372436</v>
      </c>
      <c r="S11" s="702">
        <v>3258192</v>
      </c>
      <c r="T11" s="702">
        <v>65247</v>
      </c>
      <c r="U11" s="702">
        <v>1193</v>
      </c>
      <c r="V11" s="702">
        <f t="shared" si="0"/>
        <v>18673847</v>
      </c>
    </row>
    <row r="12" spans="14:22">
      <c r="N12" s="912"/>
      <c r="O12" s="705">
        <v>44074</v>
      </c>
      <c r="P12" s="704">
        <v>14200542</v>
      </c>
      <c r="Q12" s="704">
        <v>694728</v>
      </c>
      <c r="R12" s="704">
        <v>371459</v>
      </c>
      <c r="S12" s="704">
        <v>3258728</v>
      </c>
      <c r="T12" s="704">
        <v>64666</v>
      </c>
      <c r="U12" s="704">
        <v>1183</v>
      </c>
      <c r="V12" s="704">
        <f t="shared" si="0"/>
        <v>18591306</v>
      </c>
    </row>
    <row r="13" spans="14:22">
      <c r="N13" s="921"/>
      <c r="O13" s="705">
        <v>44104</v>
      </c>
      <c r="P13" s="704">
        <v>14414332</v>
      </c>
      <c r="Q13" s="704">
        <v>736618</v>
      </c>
      <c r="R13" s="704">
        <v>373238</v>
      </c>
      <c r="S13" s="704">
        <v>3255283</v>
      </c>
      <c r="T13" s="704">
        <v>63097</v>
      </c>
      <c r="U13" s="704">
        <v>1161</v>
      </c>
      <c r="V13" s="704">
        <f>SUM(P13:U13)</f>
        <v>18843729</v>
      </c>
    </row>
    <row r="14" spans="14:22">
      <c r="N14" s="921"/>
      <c r="O14" s="757">
        <v>44135</v>
      </c>
      <c r="P14" s="911">
        <v>14554758</v>
      </c>
      <c r="Q14" s="911">
        <v>723796</v>
      </c>
      <c r="R14" s="911">
        <v>378134</v>
      </c>
      <c r="S14" s="911">
        <v>3266427</v>
      </c>
      <c r="T14" s="911">
        <v>62014</v>
      </c>
      <c r="U14" s="911">
        <v>1155</v>
      </c>
      <c r="V14" s="758">
        <f>SUM(P14:U14)</f>
        <v>18986284</v>
      </c>
    </row>
    <row r="15" spans="14:22">
      <c r="N15" s="913"/>
      <c r="O15" s="714"/>
      <c r="P15" s="715"/>
      <c r="Q15" s="715"/>
      <c r="R15" s="715"/>
      <c r="S15" s="715"/>
      <c r="T15" s="715"/>
      <c r="U15" s="715"/>
      <c r="V15" s="715"/>
    </row>
    <row r="16" spans="14:22" ht="15" customHeight="1">
      <c r="N16" s="1175" t="s">
        <v>591</v>
      </c>
      <c r="O16" s="706" t="s">
        <v>574</v>
      </c>
      <c r="P16" s="704">
        <f t="shared" ref="P16:V16" si="1">P8-P6</f>
        <v>-884869</v>
      </c>
      <c r="Q16" s="704">
        <f t="shared" si="1"/>
        <v>19558</v>
      </c>
      <c r="R16" s="704">
        <f t="shared" si="1"/>
        <v>-19030</v>
      </c>
      <c r="S16" s="704">
        <f t="shared" si="1"/>
        <v>-60692</v>
      </c>
      <c r="T16" s="704">
        <f t="shared" si="1"/>
        <v>-2833</v>
      </c>
      <c r="U16" s="704">
        <f t="shared" si="1"/>
        <v>-30</v>
      </c>
      <c r="V16" s="704">
        <f t="shared" si="1"/>
        <v>-947896</v>
      </c>
    </row>
    <row r="17" spans="13:35" ht="15" customHeight="1">
      <c r="N17" s="1175"/>
      <c r="O17" s="931" t="s">
        <v>645</v>
      </c>
      <c r="P17" s="704">
        <f t="shared" ref="P17:V17" si="2">P14-P8</f>
        <v>573955</v>
      </c>
      <c r="Q17" s="704">
        <f t="shared" si="2"/>
        <v>-47729</v>
      </c>
      <c r="R17" s="704">
        <f t="shared" si="2"/>
        <v>2266</v>
      </c>
      <c r="S17" s="704">
        <f t="shared" si="2"/>
        <v>60500</v>
      </c>
      <c r="T17" s="704">
        <f t="shared" si="2"/>
        <v>984</v>
      </c>
      <c r="U17" s="704">
        <f t="shared" si="2"/>
        <v>-54</v>
      </c>
      <c r="V17" s="704">
        <f t="shared" si="2"/>
        <v>589922</v>
      </c>
    </row>
    <row r="18" spans="13:35" ht="15" customHeight="1">
      <c r="N18" s="1175"/>
      <c r="O18" s="712" t="s">
        <v>646</v>
      </c>
      <c r="P18" s="704">
        <f t="shared" ref="P18:V18" si="3">P14-P6</f>
        <v>-310914</v>
      </c>
      <c r="Q18" s="704">
        <f t="shared" si="3"/>
        <v>-28171</v>
      </c>
      <c r="R18" s="704">
        <f t="shared" si="3"/>
        <v>-16764</v>
      </c>
      <c r="S18" s="704">
        <f t="shared" si="3"/>
        <v>-192</v>
      </c>
      <c r="T18" s="704">
        <f t="shared" si="3"/>
        <v>-1849</v>
      </c>
      <c r="U18" s="704">
        <f t="shared" si="3"/>
        <v>-84</v>
      </c>
      <c r="V18" s="704">
        <f t="shared" si="3"/>
        <v>-357974</v>
      </c>
    </row>
    <row r="19" spans="13:35" ht="15.75">
      <c r="N19" s="709"/>
      <c r="O19" s="710"/>
      <c r="P19" s="711"/>
      <c r="Q19" s="711"/>
      <c r="R19" s="711"/>
      <c r="S19" s="711"/>
      <c r="T19" s="711"/>
      <c r="U19" s="711"/>
      <c r="V19" s="711"/>
    </row>
    <row r="20" spans="13:35" ht="15" customHeight="1">
      <c r="N20" s="1173" t="s">
        <v>592</v>
      </c>
      <c r="O20" s="706" t="s">
        <v>574</v>
      </c>
      <c r="P20" s="708">
        <f t="shared" ref="P20:V20" si="4">P8/P6-1</f>
        <v>-5.9524318846803537E-2</v>
      </c>
      <c r="Q20" s="708">
        <f t="shared" si="4"/>
        <v>2.6009120081067483E-2</v>
      </c>
      <c r="R20" s="708">
        <f t="shared" si="4"/>
        <v>-4.8189659101844029E-2</v>
      </c>
      <c r="S20" s="708">
        <f t="shared" si="4"/>
        <v>-1.8579454781840199E-2</v>
      </c>
      <c r="T20" s="708">
        <f t="shared" si="4"/>
        <v>-4.4360584375929712E-2</v>
      </c>
      <c r="U20" s="708">
        <f t="shared" si="4"/>
        <v>-2.4213075060532718E-2</v>
      </c>
      <c r="V20" s="708">
        <f t="shared" si="4"/>
        <v>-4.9001414269805532E-2</v>
      </c>
    </row>
    <row r="21" spans="13:35" ht="15" customHeight="1">
      <c r="N21" s="1174"/>
      <c r="O21" s="931" t="s">
        <v>645</v>
      </c>
      <c r="P21" s="708">
        <f t="shared" ref="P21:V21" si="5">P14/P8-1</f>
        <v>4.1053078281698019E-2</v>
      </c>
      <c r="Q21" s="708">
        <f t="shared" si="5"/>
        <v>-6.1863193026797547E-2</v>
      </c>
      <c r="R21" s="708">
        <f t="shared" si="5"/>
        <v>6.0287122074771382E-3</v>
      </c>
      <c r="S21" s="708">
        <f t="shared" si="5"/>
        <v>1.887129681992139E-2</v>
      </c>
      <c r="T21" s="708">
        <f t="shared" si="5"/>
        <v>1.6123218089464153E-2</v>
      </c>
      <c r="U21" s="708">
        <f t="shared" si="5"/>
        <v>-4.4665012406947868E-2</v>
      </c>
      <c r="V21" s="708">
        <f t="shared" si="5"/>
        <v>3.206731852743494E-2</v>
      </c>
    </row>
    <row r="22" spans="13:35" ht="15" customHeight="1">
      <c r="N22" s="1180"/>
      <c r="O22" s="713" t="s">
        <v>646</v>
      </c>
      <c r="P22" s="708">
        <f t="shared" ref="P22:V22" si="6">P14/P6-1</f>
        <v>-2.0914897086388051E-2</v>
      </c>
      <c r="Q22" s="708">
        <f t="shared" si="6"/>
        <v>-3.7463080161762363E-2</v>
      </c>
      <c r="R22" s="708">
        <f t="shared" si="6"/>
        <v>-4.2451468480468324E-2</v>
      </c>
      <c r="S22" s="708">
        <f t="shared" si="6"/>
        <v>-5.8776367859225687E-5</v>
      </c>
      <c r="T22" s="708">
        <f t="shared" si="6"/>
        <v>-2.8952601662934674E-2</v>
      </c>
      <c r="U22" s="708">
        <f t="shared" si="6"/>
        <v>-6.7796610169491567E-2</v>
      </c>
      <c r="V22" s="708">
        <f t="shared" si="6"/>
        <v>-1.8505439702055204E-2</v>
      </c>
    </row>
    <row r="23" spans="13:35" ht="15" customHeight="1">
      <c r="O23" s="669"/>
      <c r="V23" s="645"/>
    </row>
    <row r="24" spans="13:35" ht="15" customHeight="1">
      <c r="O24" s="669"/>
      <c r="V24" s="645"/>
    </row>
    <row r="25" spans="13:35" ht="15" customHeight="1">
      <c r="O25" s="669"/>
      <c r="U25" s="669"/>
      <c r="V25" s="645"/>
    </row>
    <row r="26" spans="13:35" ht="15" customHeight="1">
      <c r="O26" s="669"/>
      <c r="P26" s="653"/>
      <c r="Q26" s="653"/>
      <c r="R26" s="653"/>
      <c r="S26" s="653"/>
      <c r="T26" s="653"/>
      <c r="U26" s="653"/>
      <c r="V26" s="664"/>
      <c r="W26" s="653"/>
    </row>
    <row r="27" spans="13:35" ht="15" customHeight="1">
      <c r="M27" s="635"/>
      <c r="N27" s="635"/>
      <c r="O27" s="635"/>
      <c r="P27" s="653"/>
      <c r="Q27" s="653"/>
      <c r="R27" s="653"/>
      <c r="S27" s="653"/>
      <c r="T27" s="653"/>
      <c r="U27" s="653"/>
      <c r="V27" s="653"/>
      <c r="W27" s="653"/>
      <c r="X27" s="635"/>
      <c r="Y27" s="635"/>
      <c r="Z27" s="635"/>
      <c r="AA27" s="635"/>
      <c r="AB27" s="635"/>
      <c r="AC27" s="635"/>
      <c r="AD27" s="635"/>
      <c r="AE27" s="635"/>
      <c r="AF27" s="635"/>
      <c r="AG27" s="635"/>
      <c r="AH27" s="635"/>
      <c r="AI27" s="635"/>
    </row>
    <row r="28" spans="13:35" ht="15" customHeight="1">
      <c r="M28" s="960"/>
      <c r="N28" s="960"/>
      <c r="O28" s="960"/>
      <c r="P28" s="960"/>
      <c r="Q28" s="960"/>
      <c r="R28" s="960"/>
      <c r="S28" s="960"/>
      <c r="T28" s="960"/>
      <c r="U28" s="960"/>
      <c r="V28" s="960"/>
      <c r="W28" s="960"/>
      <c r="X28" s="960"/>
      <c r="Y28" s="960"/>
      <c r="Z28" s="635"/>
      <c r="AA28" s="635"/>
      <c r="AB28" s="635"/>
      <c r="AC28" s="635"/>
      <c r="AD28" s="635"/>
      <c r="AE28" s="635"/>
      <c r="AF28" s="635"/>
      <c r="AG28" s="635"/>
      <c r="AH28" s="635"/>
      <c r="AI28" s="635"/>
    </row>
    <row r="29" spans="13:35" ht="15" customHeight="1">
      <c r="M29" s="635"/>
      <c r="N29" s="635"/>
      <c r="O29" s="635"/>
      <c r="P29" s="653"/>
      <c r="Q29" s="664"/>
      <c r="R29" s="653"/>
      <c r="S29" s="653"/>
      <c r="T29" s="653"/>
      <c r="U29" s="653"/>
      <c r="V29" s="653"/>
      <c r="W29" s="653"/>
      <c r="X29" s="635"/>
      <c r="Y29" s="635"/>
      <c r="Z29" s="635"/>
      <c r="AA29" s="635"/>
      <c r="AB29" s="635"/>
      <c r="AC29" s="635"/>
      <c r="AD29" s="635"/>
      <c r="AE29" s="635"/>
      <c r="AF29" s="635"/>
      <c r="AG29" s="635"/>
      <c r="AH29" s="635"/>
      <c r="AI29" s="635"/>
    </row>
    <row r="30" spans="13:35" ht="15" customHeight="1">
      <c r="M30" s="635"/>
      <c r="N30" s="635"/>
      <c r="O30" s="635"/>
      <c r="P30" s="965"/>
      <c r="Q30" s="653"/>
      <c r="R30" s="653"/>
      <c r="S30" s="653"/>
      <c r="T30" s="653"/>
      <c r="U30" s="653"/>
      <c r="V30" s="653"/>
      <c r="W30" s="653"/>
      <c r="X30" s="635"/>
      <c r="Y30" s="635"/>
      <c r="Z30" s="635"/>
      <c r="AA30" s="635"/>
      <c r="AB30" s="635"/>
      <c r="AC30" s="635"/>
      <c r="AD30" s="635"/>
      <c r="AE30" s="635"/>
      <c r="AF30" s="635"/>
      <c r="AG30" s="635"/>
      <c r="AH30" s="635"/>
      <c r="AI30" s="635"/>
    </row>
    <row r="31" spans="13:35" ht="15" customHeight="1">
      <c r="M31" s="635"/>
      <c r="N31" s="635"/>
      <c r="O31" s="635"/>
      <c r="P31" s="653"/>
      <c r="Q31" s="653"/>
      <c r="R31" s="653"/>
      <c r="S31" s="653"/>
      <c r="T31" s="653"/>
      <c r="U31" s="653"/>
      <c r="V31" s="653"/>
      <c r="W31" s="653"/>
      <c r="X31" s="635"/>
      <c r="Y31" s="635"/>
      <c r="Z31" s="635"/>
      <c r="AA31" s="635"/>
      <c r="AB31" s="635"/>
      <c r="AC31" s="635"/>
      <c r="AD31" s="635"/>
      <c r="AE31" s="635"/>
      <c r="AF31" s="635"/>
      <c r="AG31" s="635"/>
      <c r="AH31" s="635"/>
      <c r="AI31" s="635"/>
    </row>
    <row r="32" spans="13:35" ht="15" customHeight="1">
      <c r="P32" s="653"/>
      <c r="Q32" s="653"/>
      <c r="R32" s="653"/>
      <c r="S32" s="653"/>
      <c r="T32" s="653"/>
      <c r="U32" s="653"/>
      <c r="V32" s="653"/>
      <c r="W32" s="653"/>
    </row>
    <row r="33" spans="14:24" ht="15" customHeight="1">
      <c r="P33" s="653"/>
      <c r="Q33" s="653"/>
      <c r="R33" s="653"/>
      <c r="S33" s="653"/>
      <c r="T33" s="653"/>
      <c r="U33" s="653"/>
      <c r="V33" s="653"/>
      <c r="W33" s="653"/>
      <c r="X33" s="635"/>
    </row>
    <row r="34" spans="14:24" ht="15" customHeight="1">
      <c r="P34" s="653"/>
      <c r="Q34" s="653"/>
      <c r="R34" s="653"/>
      <c r="S34" s="653"/>
      <c r="T34" s="653"/>
      <c r="U34" s="653"/>
      <c r="V34" s="653"/>
      <c r="W34" s="653"/>
      <c r="X34" s="635"/>
    </row>
    <row r="35" spans="14:24" ht="15" customHeight="1">
      <c r="W35" s="635"/>
      <c r="X35" s="635"/>
    </row>
    <row r="36" spans="14:24" ht="15" customHeight="1">
      <c r="W36" s="635"/>
      <c r="X36" s="635"/>
    </row>
    <row r="37" spans="14:24" ht="15" customHeight="1">
      <c r="W37" s="635"/>
      <c r="X37" s="635"/>
    </row>
    <row r="38" spans="14:24" ht="39" customHeight="1">
      <c r="P38" s="575"/>
      <c r="Q38"/>
      <c r="R38" s="575"/>
      <c r="S38"/>
      <c r="T38" s="575"/>
      <c r="W38" s="635"/>
      <c r="X38" s="635"/>
    </row>
    <row r="39" spans="14:24" ht="15" customHeight="1">
      <c r="W39" s="635"/>
      <c r="X39" s="635"/>
    </row>
    <row r="40" spans="14:24" ht="15" customHeight="1">
      <c r="N40" s="635"/>
      <c r="O40" s="701" t="s">
        <v>565</v>
      </c>
      <c r="P40" s="701" t="s">
        <v>593</v>
      </c>
      <c r="Q40" s="701" t="s">
        <v>594</v>
      </c>
      <c r="R40" s="701" t="s">
        <v>595</v>
      </c>
      <c r="S40" s="701" t="s">
        <v>352</v>
      </c>
      <c r="W40" s="635"/>
      <c r="X40" s="635"/>
    </row>
    <row r="41" spans="14:24" ht="15" customHeight="1">
      <c r="N41" s="914"/>
      <c r="O41" s="698">
        <v>43901</v>
      </c>
      <c r="P41" s="702">
        <v>9464786</v>
      </c>
      <c r="Q41" s="702">
        <v>4244446</v>
      </c>
      <c r="R41" s="702">
        <v>1156440</v>
      </c>
      <c r="S41" s="702">
        <v>14865672</v>
      </c>
      <c r="W41" s="635"/>
      <c r="X41" s="635"/>
    </row>
    <row r="42" spans="14:24" ht="15" customHeight="1">
      <c r="N42" s="914"/>
      <c r="O42" s="698">
        <v>43921</v>
      </c>
      <c r="P42" s="702">
        <v>9282881</v>
      </c>
      <c r="Q42" s="702">
        <v>3631196</v>
      </c>
      <c r="R42" s="702">
        <v>1114992</v>
      </c>
      <c r="S42" s="702">
        <v>14029069</v>
      </c>
      <c r="W42" s="635"/>
      <c r="X42" s="635"/>
    </row>
    <row r="43" spans="14:24" ht="15" customHeight="1">
      <c r="N43" s="914"/>
      <c r="O43" s="698">
        <v>43951</v>
      </c>
      <c r="P43" s="702">
        <v>9303999</v>
      </c>
      <c r="Q43" s="702">
        <v>3572116</v>
      </c>
      <c r="R43" s="702">
        <v>1104688</v>
      </c>
      <c r="S43" s="702">
        <f>P43+Q43+R43</f>
        <v>13980803</v>
      </c>
      <c r="V43" s="635"/>
      <c r="W43" s="635"/>
      <c r="X43" s="635"/>
    </row>
    <row r="44" spans="14:24" ht="15" customHeight="1">
      <c r="N44" s="914"/>
      <c r="O44" s="703">
        <v>43982</v>
      </c>
      <c r="P44" s="702">
        <v>9345952</v>
      </c>
      <c r="Q44" s="702">
        <v>3677523</v>
      </c>
      <c r="R44" s="702">
        <v>1107999</v>
      </c>
      <c r="S44" s="702">
        <f>P44+Q44+R44</f>
        <v>14131474</v>
      </c>
      <c r="V44" s="635"/>
      <c r="W44" s="635"/>
      <c r="X44" s="635"/>
    </row>
    <row r="45" spans="14:24" ht="15" customHeight="1">
      <c r="N45" s="914"/>
      <c r="O45" s="703">
        <v>44012</v>
      </c>
      <c r="P45" s="702">
        <v>9223240</v>
      </c>
      <c r="Q45" s="702">
        <v>3768846</v>
      </c>
      <c r="R45" s="702">
        <v>1096268</v>
      </c>
      <c r="S45" s="702">
        <f>P45+Q45+R45</f>
        <v>14088354</v>
      </c>
      <c r="V45" s="635"/>
      <c r="W45" s="635"/>
      <c r="X45" s="635"/>
    </row>
    <row r="46" spans="14:24" ht="15" customHeight="1">
      <c r="N46" s="914"/>
      <c r="O46" s="705">
        <v>44043</v>
      </c>
      <c r="P46" s="702">
        <v>9206687</v>
      </c>
      <c r="Q46" s="702">
        <v>4008986</v>
      </c>
      <c r="R46" s="702">
        <v>1088354</v>
      </c>
      <c r="S46" s="702">
        <f>P46+Q46+R46</f>
        <v>14304027</v>
      </c>
      <c r="V46" s="635"/>
      <c r="W46" s="635"/>
      <c r="X46" s="635"/>
    </row>
    <row r="47" spans="14:24" ht="15" customHeight="1">
      <c r="N47" s="914"/>
      <c r="O47" s="705">
        <v>44074</v>
      </c>
      <c r="P47" s="704">
        <v>9215326</v>
      </c>
      <c r="Q47" s="704">
        <v>3927258</v>
      </c>
      <c r="R47" s="704">
        <v>1057958</v>
      </c>
      <c r="S47" s="704">
        <f>P47+Q47+R47</f>
        <v>14200542</v>
      </c>
      <c r="V47" s="635"/>
      <c r="W47" s="635"/>
      <c r="X47" s="635"/>
    </row>
    <row r="48" spans="14:24" ht="15" customHeight="1">
      <c r="N48" s="921"/>
      <c r="O48" s="932">
        <v>44104</v>
      </c>
      <c r="P48" s="933">
        <v>9364624</v>
      </c>
      <c r="Q48" s="933">
        <v>3934155</v>
      </c>
      <c r="R48" s="934">
        <v>1115553</v>
      </c>
      <c r="S48" s="935">
        <f>SUM(P48:R48)</f>
        <v>14414332</v>
      </c>
      <c r="U48" s="635"/>
      <c r="V48" s="635"/>
      <c r="W48" s="635"/>
      <c r="X48" s="635"/>
    </row>
    <row r="49" spans="3:24" ht="15" customHeight="1">
      <c r="N49" s="921"/>
      <c r="O49" s="909">
        <v>44135</v>
      </c>
      <c r="P49" s="936">
        <v>9361865</v>
      </c>
      <c r="Q49" s="936">
        <v>4054786</v>
      </c>
      <c r="R49" s="937">
        <v>1138107</v>
      </c>
      <c r="S49" s="910">
        <f>SUM(P49:R49)</f>
        <v>14554758</v>
      </c>
      <c r="U49" s="635"/>
      <c r="V49" s="635"/>
      <c r="W49" s="635"/>
      <c r="X49" s="635"/>
    </row>
    <row r="50" spans="3:24">
      <c r="C50" s="655"/>
      <c r="D50" s="655"/>
      <c r="E50" s="655"/>
      <c r="F50" s="655"/>
      <c r="G50" s="655"/>
      <c r="H50" s="655"/>
      <c r="I50" s="655"/>
      <c r="J50" s="655"/>
      <c r="K50" s="655"/>
      <c r="N50" s="915"/>
      <c r="O50" s="711"/>
      <c r="P50" s="716"/>
      <c r="Q50" s="716"/>
      <c r="R50" s="716"/>
      <c r="S50" s="716"/>
      <c r="U50" s="635"/>
      <c r="V50" s="635"/>
      <c r="W50" s="635"/>
      <c r="X50" s="635"/>
    </row>
    <row r="51" spans="3:24" ht="15" customHeight="1">
      <c r="C51" s="655"/>
      <c r="D51" s="655"/>
      <c r="E51" s="655"/>
      <c r="F51" s="655"/>
      <c r="G51" s="655"/>
      <c r="H51" s="655"/>
      <c r="I51" s="655"/>
      <c r="J51" s="655"/>
      <c r="K51" s="655"/>
      <c r="N51" s="1175" t="s">
        <v>591</v>
      </c>
      <c r="O51" s="706" t="s">
        <v>574</v>
      </c>
      <c r="P51" s="704">
        <f>P43-P41</f>
        <v>-160787</v>
      </c>
      <c r="Q51" s="704">
        <f>Q43-Q41</f>
        <v>-672330</v>
      </c>
      <c r="R51" s="704">
        <f t="shared" ref="R51:S51" si="7">R43-R41</f>
        <v>-51752</v>
      </c>
      <c r="S51" s="704">
        <f t="shared" si="7"/>
        <v>-884869</v>
      </c>
      <c r="W51" s="635"/>
      <c r="X51" s="635"/>
    </row>
    <row r="52" spans="3:24" ht="15" customHeight="1">
      <c r="N52" s="1175"/>
      <c r="O52" s="931" t="s">
        <v>645</v>
      </c>
      <c r="P52" s="704">
        <f>P49-P43</f>
        <v>57866</v>
      </c>
      <c r="Q52" s="704">
        <f t="shared" ref="Q52:S52" si="8">Q49-Q43</f>
        <v>482670</v>
      </c>
      <c r="R52" s="704">
        <f t="shared" si="8"/>
        <v>33419</v>
      </c>
      <c r="S52" s="704">
        <f t="shared" si="8"/>
        <v>573955</v>
      </c>
      <c r="W52" s="635"/>
      <c r="X52" s="635"/>
    </row>
    <row r="53" spans="3:24" ht="14.25" customHeight="1">
      <c r="N53" s="1175"/>
      <c r="O53" s="713" t="s">
        <v>646</v>
      </c>
      <c r="P53" s="704">
        <f>P49-P41</f>
        <v>-102921</v>
      </c>
      <c r="Q53" s="704">
        <f t="shared" ref="Q53:S53" si="9">Q49-Q41</f>
        <v>-189660</v>
      </c>
      <c r="R53" s="704">
        <f t="shared" si="9"/>
        <v>-18333</v>
      </c>
      <c r="S53" s="704">
        <f t="shared" si="9"/>
        <v>-310914</v>
      </c>
      <c r="W53" s="635"/>
      <c r="X53" s="635"/>
    </row>
    <row r="54" spans="3:24" ht="15" customHeight="1">
      <c r="N54" s="717"/>
      <c r="O54" s="710"/>
      <c r="P54" s="718"/>
      <c r="Q54" s="718"/>
      <c r="R54" s="718"/>
      <c r="S54" s="718"/>
      <c r="W54" s="635"/>
      <c r="X54" s="635"/>
    </row>
    <row r="55" spans="3:24" ht="15" customHeight="1">
      <c r="N55" s="1175" t="s">
        <v>592</v>
      </c>
      <c r="O55" s="706" t="s">
        <v>574</v>
      </c>
      <c r="P55" s="708">
        <f>P43/P41-1</f>
        <v>-1.6987917106630834E-2</v>
      </c>
      <c r="Q55" s="708">
        <f t="shared" ref="Q55:S55" si="10">Q43/Q41-1</f>
        <v>-0.15840229796774419</v>
      </c>
      <c r="R55" s="708">
        <f t="shared" si="10"/>
        <v>-4.4751132786828518E-2</v>
      </c>
      <c r="S55" s="708">
        <f t="shared" si="10"/>
        <v>-5.9524318846803537E-2</v>
      </c>
      <c r="W55" s="635"/>
      <c r="X55" s="635"/>
    </row>
    <row r="56" spans="3:24" ht="15" customHeight="1">
      <c r="N56" s="1175"/>
      <c r="O56" s="931" t="s">
        <v>645</v>
      </c>
      <c r="P56" s="708">
        <f>P49/P43-1</f>
        <v>6.2194761628844297E-3</v>
      </c>
      <c r="Q56" s="708">
        <f t="shared" ref="Q56:S56" si="11">Q49/Q43-1</f>
        <v>0.13512159179601113</v>
      </c>
      <c r="R56" s="708">
        <f t="shared" si="11"/>
        <v>3.0251980649740107E-2</v>
      </c>
      <c r="S56" s="708">
        <f t="shared" si="11"/>
        <v>4.1053078281698019E-2</v>
      </c>
      <c r="W56" s="635"/>
      <c r="X56" s="635"/>
    </row>
    <row r="57" spans="3:24">
      <c r="N57" s="1175"/>
      <c r="O57" s="713" t="s">
        <v>646</v>
      </c>
      <c r="P57" s="708">
        <f>P49/P41-1</f>
        <v>-1.087409688924823E-2</v>
      </c>
      <c r="Q57" s="708">
        <f t="shared" ref="Q57:S57" si="12">Q49/Q41-1</f>
        <v>-4.468427681728071E-2</v>
      </c>
      <c r="R57" s="708">
        <f t="shared" si="12"/>
        <v>-1.5852962540209625E-2</v>
      </c>
      <c r="S57" s="708">
        <f t="shared" si="12"/>
        <v>-2.0914897086388051E-2</v>
      </c>
    </row>
    <row r="58" spans="3:24" ht="15" customHeight="1">
      <c r="N58" s="679"/>
      <c r="O58" s="675"/>
      <c r="P58" s="668"/>
      <c r="Q58" s="668"/>
      <c r="R58" s="668"/>
      <c r="S58" s="668"/>
    </row>
    <row r="59" spans="3:24" ht="15" customHeight="1">
      <c r="N59" s="679"/>
    </row>
    <row r="60" spans="3:24">
      <c r="R60" s="635"/>
    </row>
  </sheetData>
  <mergeCells count="4">
    <mergeCell ref="N20:N22"/>
    <mergeCell ref="N55:N57"/>
    <mergeCell ref="N51:N53"/>
    <mergeCell ref="N16:N18"/>
  </mergeCells>
  <printOptions horizontalCentered="1" verticalCentered="1"/>
  <pageMargins left="0.39370078740157483" right="0.39370078740157483" top="0.39370078740157483" bottom="0.78740157480314965" header="0" footer="0"/>
  <pageSetup paperSize="9" scale="7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C4:AN68"/>
  <sheetViews>
    <sheetView showGridLines="0" showRowColHeaders="0" zoomScaleNormal="100" workbookViewId="0">
      <selection activeCell="J92" sqref="J92"/>
    </sheetView>
  </sheetViews>
  <sheetFormatPr baseColWidth="10" defaultRowHeight="15"/>
  <cols>
    <col min="1" max="11" width="11.42578125" style="625"/>
    <col min="12" max="12" width="6.42578125" style="625" customWidth="1"/>
    <col min="13" max="13" width="11.42578125" style="625"/>
    <col min="14" max="14" width="18.140625" style="625" customWidth="1"/>
    <col min="15" max="15" width="17.28515625" style="625" customWidth="1"/>
    <col min="16" max="16" width="12.5703125" style="625" customWidth="1"/>
    <col min="17" max="17" width="14" style="625" customWidth="1"/>
    <col min="18" max="18" width="13.140625" style="625" customWidth="1"/>
    <col min="19" max="20" width="14.42578125" style="625" customWidth="1"/>
    <col min="21" max="21" width="13.28515625" style="625" customWidth="1"/>
    <col min="22" max="22" width="12.42578125" style="625" customWidth="1"/>
    <col min="23" max="23" width="13.5703125" style="625" customWidth="1"/>
    <col min="24" max="24" width="12.140625" style="625" customWidth="1"/>
    <col min="25" max="25" width="4.85546875" style="625" customWidth="1"/>
    <col min="26" max="28" width="10.7109375" style="625" customWidth="1"/>
    <col min="29" max="29" width="4.85546875" style="635" customWidth="1"/>
    <col min="30" max="32" width="10.7109375" style="625" customWidth="1"/>
    <col min="33" max="33" width="11.42578125" style="635" customWidth="1"/>
    <col min="34" max="35" width="11.42578125" style="625" customWidth="1"/>
    <col min="36" max="16384" width="11.42578125" style="625"/>
  </cols>
  <sheetData>
    <row r="4" spans="14:28"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</row>
    <row r="5" spans="14:28"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</row>
    <row r="6" spans="14:28">
      <c r="N6" s="1181"/>
      <c r="V6" s="646"/>
      <c r="W6" s="646"/>
      <c r="X6" s="646"/>
      <c r="Y6" s="646"/>
      <c r="Z6" s="646"/>
      <c r="AA6" s="646"/>
      <c r="AB6" s="646"/>
    </row>
    <row r="7" spans="14:28" ht="15" customHeight="1">
      <c r="N7" s="1182"/>
      <c r="P7" s="701" t="s">
        <v>565</v>
      </c>
      <c r="Q7" s="701" t="s">
        <v>579</v>
      </c>
      <c r="R7" s="701" t="s">
        <v>210</v>
      </c>
      <c r="S7" s="701" t="s">
        <v>96</v>
      </c>
      <c r="T7" s="943" t="s">
        <v>211</v>
      </c>
      <c r="U7" s="670"/>
      <c r="V7" s="670"/>
      <c r="W7" s="670"/>
      <c r="X7" s="670"/>
      <c r="Y7" s="670"/>
      <c r="Z7" s="670"/>
      <c r="AA7" s="670"/>
      <c r="AB7" s="670"/>
    </row>
    <row r="8" spans="14:28">
      <c r="N8" s="670"/>
      <c r="O8" s="912"/>
      <c r="P8" s="698">
        <v>43901</v>
      </c>
      <c r="Q8" s="702">
        <v>1125376</v>
      </c>
      <c r="R8" s="702">
        <v>2285601</v>
      </c>
      <c r="S8" s="702">
        <v>1275710</v>
      </c>
      <c r="T8" s="702">
        <v>14657571</v>
      </c>
      <c r="U8" s="670"/>
      <c r="V8" s="670"/>
      <c r="W8" s="670"/>
      <c r="X8" s="670"/>
      <c r="Y8" s="670"/>
      <c r="Z8" s="670"/>
      <c r="AA8" s="670"/>
      <c r="AB8" s="670"/>
    </row>
    <row r="9" spans="14:28">
      <c r="N9" s="670"/>
      <c r="O9" s="912"/>
      <c r="P9" s="698">
        <v>43921</v>
      </c>
      <c r="Q9" s="702">
        <v>1109320</v>
      </c>
      <c r="R9" s="702">
        <v>2204744</v>
      </c>
      <c r="S9" s="702">
        <v>1118721</v>
      </c>
      <c r="T9" s="702">
        <v>14012651</v>
      </c>
      <c r="U9" s="670"/>
      <c r="V9" s="670"/>
      <c r="W9" s="670"/>
      <c r="X9" s="670"/>
      <c r="Y9" s="670"/>
      <c r="Z9" s="670"/>
      <c r="AA9" s="670"/>
      <c r="AB9" s="670"/>
    </row>
    <row r="10" spans="14:28">
      <c r="N10" s="670"/>
      <c r="O10" s="912"/>
      <c r="P10" s="703">
        <v>43951</v>
      </c>
      <c r="Q10" s="704">
        <v>1142657</v>
      </c>
      <c r="R10" s="704">
        <v>2189686</v>
      </c>
      <c r="S10" s="704">
        <v>1145756</v>
      </c>
      <c r="T10" s="704">
        <v>13918263</v>
      </c>
      <c r="U10" s="670"/>
      <c r="V10" s="670"/>
      <c r="W10" s="670"/>
      <c r="X10" s="670"/>
      <c r="Y10" s="670"/>
      <c r="Z10" s="670"/>
      <c r="AA10" s="670"/>
      <c r="AB10" s="670"/>
    </row>
    <row r="11" spans="14:28">
      <c r="N11" s="670"/>
      <c r="O11" s="912"/>
      <c r="P11" s="703">
        <v>43982</v>
      </c>
      <c r="Q11" s="704">
        <v>1164026</v>
      </c>
      <c r="R11" s="704">
        <v>2201615</v>
      </c>
      <c r="S11" s="704">
        <v>1200981</v>
      </c>
      <c r="T11" s="704">
        <v>14017554</v>
      </c>
      <c r="U11" s="646"/>
      <c r="V11" s="646"/>
      <c r="W11" s="646"/>
      <c r="X11" s="646"/>
      <c r="Y11" s="646"/>
      <c r="Z11" s="646"/>
      <c r="AA11" s="646"/>
      <c r="AB11" s="670"/>
    </row>
    <row r="12" spans="14:28">
      <c r="N12" s="670"/>
      <c r="O12" s="912"/>
      <c r="P12" s="703">
        <v>44012</v>
      </c>
      <c r="Q12" s="704">
        <v>1091000</v>
      </c>
      <c r="R12" s="704">
        <v>2215055</v>
      </c>
      <c r="S12" s="704">
        <v>1236908</v>
      </c>
      <c r="T12" s="704">
        <v>13941307</v>
      </c>
      <c r="U12" s="646"/>
      <c r="V12" s="646"/>
      <c r="W12" s="646"/>
      <c r="X12" s="646"/>
      <c r="Y12" s="646"/>
      <c r="Z12" s="646"/>
      <c r="AA12" s="646"/>
      <c r="AB12" s="670"/>
    </row>
    <row r="13" spans="14:28">
      <c r="N13" s="670"/>
      <c r="O13" s="912"/>
      <c r="P13" s="703">
        <v>44043</v>
      </c>
      <c r="Q13" s="702">
        <v>1051618</v>
      </c>
      <c r="R13" s="702">
        <v>2228936</v>
      </c>
      <c r="S13" s="702">
        <v>1246624</v>
      </c>
      <c r="T13" s="702">
        <v>14146669</v>
      </c>
      <c r="U13" s="646"/>
      <c r="V13" s="646"/>
      <c r="W13" s="646"/>
      <c r="X13" s="646"/>
      <c r="Y13" s="646"/>
      <c r="Z13" s="646"/>
      <c r="AA13" s="646"/>
      <c r="AB13" s="670"/>
    </row>
    <row r="14" spans="14:28">
      <c r="N14" s="670"/>
      <c r="O14" s="912"/>
      <c r="P14" s="703">
        <v>44074</v>
      </c>
      <c r="Q14" s="704">
        <v>1071867</v>
      </c>
      <c r="R14" s="704">
        <v>2224206</v>
      </c>
      <c r="S14" s="704">
        <v>1236813</v>
      </c>
      <c r="T14" s="704">
        <v>14058420</v>
      </c>
      <c r="U14" s="646"/>
      <c r="V14" s="646"/>
      <c r="W14" s="646"/>
      <c r="X14" s="646"/>
      <c r="Y14" s="646"/>
      <c r="Z14" s="670"/>
      <c r="AA14" s="670"/>
      <c r="AB14" s="670"/>
    </row>
    <row r="15" spans="14:28">
      <c r="N15" s="670"/>
      <c r="O15" s="921"/>
      <c r="P15" s="940">
        <v>44104</v>
      </c>
      <c r="Q15" s="704">
        <v>1117097</v>
      </c>
      <c r="R15" s="704">
        <v>2236808</v>
      </c>
      <c r="S15" s="704">
        <v>1252510</v>
      </c>
      <c r="T15" s="704">
        <v>14237314</v>
      </c>
      <c r="U15" s="646"/>
      <c r="V15" s="646"/>
      <c r="W15" s="646"/>
      <c r="X15" s="646"/>
      <c r="Y15" s="646"/>
      <c r="Z15" s="670"/>
      <c r="AA15" s="670"/>
      <c r="AB15" s="670"/>
    </row>
    <row r="16" spans="14:28">
      <c r="N16" s="670"/>
      <c r="O16" s="921"/>
      <c r="P16" s="917">
        <v>44135</v>
      </c>
      <c r="Q16" s="911">
        <v>1097482</v>
      </c>
      <c r="R16" s="911">
        <v>2244697</v>
      </c>
      <c r="S16" s="911">
        <v>1260964</v>
      </c>
      <c r="T16" s="911">
        <v>14383141</v>
      </c>
      <c r="U16" s="646"/>
      <c r="V16" s="646"/>
      <c r="W16" s="646"/>
      <c r="X16" s="646"/>
      <c r="Y16" s="646"/>
      <c r="Z16" s="670"/>
      <c r="AA16" s="670"/>
      <c r="AB16" s="670"/>
    </row>
    <row r="17" spans="14:35">
      <c r="N17" s="670"/>
      <c r="O17" s="913"/>
      <c r="P17" s="721"/>
      <c r="Q17" s="728"/>
      <c r="R17" s="728"/>
      <c r="S17" s="728"/>
      <c r="T17" s="728"/>
      <c r="U17" s="670"/>
      <c r="V17" s="670"/>
      <c r="W17" s="670"/>
      <c r="X17" s="670"/>
      <c r="Y17" s="670"/>
      <c r="Z17" s="670"/>
      <c r="AA17" s="670"/>
      <c r="AB17" s="670"/>
    </row>
    <row r="18" spans="14:35" ht="15" customHeight="1">
      <c r="N18" s="670"/>
      <c r="O18" s="1175" t="s">
        <v>591</v>
      </c>
      <c r="P18" s="706" t="s">
        <v>574</v>
      </c>
      <c r="Q18" s="704">
        <f>Q10-Q8</f>
        <v>17281</v>
      </c>
      <c r="R18" s="704">
        <f>R10-R8</f>
        <v>-95915</v>
      </c>
      <c r="S18" s="704">
        <f>S10-S8</f>
        <v>-129954</v>
      </c>
      <c r="T18" s="704">
        <f>T10-T8</f>
        <v>-739308</v>
      </c>
      <c r="U18" s="670"/>
      <c r="V18" s="670"/>
      <c r="W18" s="670"/>
      <c r="X18" s="670"/>
      <c r="Y18" s="670"/>
      <c r="Z18" s="670"/>
      <c r="AA18" s="670"/>
      <c r="AB18" s="670"/>
    </row>
    <row r="19" spans="14:35" ht="15" customHeight="1">
      <c r="N19" s="670"/>
      <c r="O19" s="1175"/>
      <c r="P19" s="931" t="s">
        <v>645</v>
      </c>
      <c r="Q19" s="704">
        <f>Q16-Q10</f>
        <v>-45175</v>
      </c>
      <c r="R19" s="704">
        <f>R16-R10</f>
        <v>55011</v>
      </c>
      <c r="S19" s="704">
        <f>S16-S10</f>
        <v>115208</v>
      </c>
      <c r="T19" s="704">
        <f>T16-T10</f>
        <v>464878</v>
      </c>
      <c r="U19" s="671"/>
      <c r="V19" s="671"/>
      <c r="W19" s="671"/>
      <c r="X19" s="671"/>
      <c r="Y19" s="671"/>
      <c r="Z19" s="671"/>
      <c r="AA19" s="671"/>
      <c r="AB19" s="670"/>
    </row>
    <row r="20" spans="14:35" ht="49.5" customHeight="1">
      <c r="N20" s="670"/>
      <c r="O20" s="1175"/>
      <c r="P20" s="731" t="s">
        <v>646</v>
      </c>
      <c r="Q20" s="732">
        <f>Q16-Q8</f>
        <v>-27894</v>
      </c>
      <c r="R20" s="732">
        <f>R16-R8</f>
        <v>-40904</v>
      </c>
      <c r="S20" s="732">
        <f>S16-S8</f>
        <v>-14746</v>
      </c>
      <c r="T20" s="732">
        <f>T16-T8</f>
        <v>-274430</v>
      </c>
      <c r="U20" s="646"/>
      <c r="V20" s="646"/>
      <c r="W20" s="646"/>
      <c r="X20" s="646"/>
      <c r="Y20" s="646"/>
      <c r="Z20" s="646"/>
      <c r="AA20" s="646"/>
      <c r="AB20" s="670"/>
    </row>
    <row r="21" spans="14:35">
      <c r="O21" s="729"/>
      <c r="P21" s="710"/>
      <c r="Q21" s="730"/>
      <c r="R21" s="730"/>
      <c r="S21" s="730"/>
      <c r="T21" s="730"/>
    </row>
    <row r="22" spans="14:35" ht="15" customHeight="1">
      <c r="O22" s="1175" t="s">
        <v>592</v>
      </c>
      <c r="P22" s="706" t="s">
        <v>574</v>
      </c>
      <c r="Q22" s="708">
        <f>Q10/Q8-1</f>
        <v>1.5355756653776087E-2</v>
      </c>
      <c r="R22" s="708">
        <f>R10/R8-1</f>
        <v>-4.1964892384978802E-2</v>
      </c>
      <c r="S22" s="708">
        <f>S10/S8-1</f>
        <v>-0.10186797939970682</v>
      </c>
      <c r="T22" s="708">
        <f>T10/T8-1</f>
        <v>-5.0438643619737489E-2</v>
      </c>
    </row>
    <row r="23" spans="14:35" ht="15" customHeight="1">
      <c r="O23" s="1175"/>
      <c r="P23" s="931" t="s">
        <v>645</v>
      </c>
      <c r="Q23" s="708">
        <f>Q16/Q10-1</f>
        <v>-3.9535048575381815E-2</v>
      </c>
      <c r="R23" s="708">
        <f>R16/R10-1</f>
        <v>2.5122780161173752E-2</v>
      </c>
      <c r="S23" s="708">
        <f>S16/S10-1</f>
        <v>0.10055194997887851</v>
      </c>
      <c r="T23" s="708">
        <f>T16/T10-1</f>
        <v>3.3400575919567022E-2</v>
      </c>
    </row>
    <row r="24" spans="14:35" ht="49.5" customHeight="1">
      <c r="O24" s="1175"/>
      <c r="P24" s="731" t="s">
        <v>646</v>
      </c>
      <c r="Q24" s="733">
        <f>Q16/Q8-1</f>
        <v>-2.4786382506824411E-2</v>
      </c>
      <c r="R24" s="733">
        <f>R16/R8-1</f>
        <v>-1.7896386989680213E-2</v>
      </c>
      <c r="S24" s="733">
        <f>S16/S8-1</f>
        <v>-1.1559053389877061E-2</v>
      </c>
      <c r="T24" s="733">
        <f>T16/T8-1</f>
        <v>-1.8722747445671595E-2</v>
      </c>
      <c r="U24" s="669"/>
      <c r="V24" s="669"/>
      <c r="W24" s="669"/>
      <c r="X24" s="669"/>
      <c r="Y24" s="669"/>
      <c r="Z24" s="669"/>
      <c r="AA24" s="669"/>
    </row>
    <row r="25" spans="14:35">
      <c r="P25" s="670"/>
      <c r="Q25" s="670"/>
      <c r="R25" s="670"/>
      <c r="S25" s="670"/>
      <c r="T25" s="670"/>
      <c r="U25" s="670"/>
      <c r="V25" s="670"/>
      <c r="W25" s="670"/>
      <c r="X25" s="670"/>
      <c r="Y25" s="670"/>
      <c r="Z25" s="670"/>
      <c r="AA25" s="670"/>
      <c r="AB25" s="670"/>
      <c r="AD25" s="670"/>
      <c r="AE25" s="670"/>
      <c r="AF25" s="670"/>
      <c r="AH25" s="670"/>
      <c r="AI25" s="670"/>
    </row>
    <row r="26" spans="14:35">
      <c r="P26" s="670"/>
      <c r="Q26" s="644"/>
      <c r="R26" s="670"/>
      <c r="S26" s="670"/>
      <c r="T26" s="670"/>
      <c r="U26" s="670"/>
      <c r="V26" s="670"/>
      <c r="W26" s="670"/>
      <c r="X26" s="670"/>
      <c r="Y26" s="670"/>
      <c r="Z26" s="670"/>
      <c r="AA26" s="670"/>
      <c r="AB26" s="670"/>
      <c r="AD26" s="670"/>
      <c r="AE26" s="670"/>
      <c r="AF26" s="670"/>
      <c r="AH26" s="670"/>
      <c r="AI26" s="670"/>
    </row>
    <row r="27" spans="14:35">
      <c r="P27" s="670"/>
      <c r="Q27" s="647"/>
      <c r="R27" s="647"/>
      <c r="S27" s="647"/>
      <c r="T27" s="647"/>
      <c r="U27" s="647"/>
      <c r="V27" s="670"/>
      <c r="W27" s="670"/>
      <c r="X27" s="670"/>
      <c r="Y27" s="670"/>
      <c r="Z27" s="670"/>
      <c r="AA27" s="670"/>
      <c r="AB27" s="670"/>
      <c r="AD27" s="670"/>
      <c r="AE27" s="670"/>
      <c r="AF27" s="670"/>
      <c r="AH27" s="670"/>
      <c r="AI27" s="670"/>
    </row>
    <row r="28" spans="14:35">
      <c r="N28" s="653"/>
      <c r="O28" s="653"/>
      <c r="P28" s="653"/>
      <c r="Q28" s="575"/>
      <c r="R28" s="575"/>
      <c r="S28" s="575"/>
      <c r="T28" s="575"/>
      <c r="U28" s="665"/>
      <c r="V28" s="653"/>
      <c r="W28" s="670"/>
      <c r="X28" s="670"/>
      <c r="Y28" s="670"/>
      <c r="Z28" s="670"/>
      <c r="AA28" s="670"/>
      <c r="AB28" s="670"/>
      <c r="AD28" s="670"/>
      <c r="AE28" s="670"/>
      <c r="AF28" s="670"/>
      <c r="AH28" s="670"/>
      <c r="AI28" s="670"/>
    </row>
    <row r="29" spans="14:35">
      <c r="N29" s="653"/>
      <c r="O29" s="922"/>
      <c r="P29" s="664"/>
      <c r="Q29" s="664"/>
      <c r="R29" s="664"/>
      <c r="S29" s="662"/>
      <c r="T29" s="662"/>
      <c r="U29" s="662"/>
      <c r="V29" s="653"/>
      <c r="W29" s="670"/>
      <c r="X29" s="670"/>
      <c r="Y29" s="670"/>
      <c r="Z29" s="670"/>
      <c r="AA29" s="670"/>
      <c r="AB29" s="670"/>
      <c r="AD29" s="670"/>
      <c r="AE29" s="670"/>
      <c r="AF29" s="670"/>
      <c r="AH29" s="670"/>
      <c r="AI29" s="670"/>
    </row>
    <row r="30" spans="14:35">
      <c r="N30" s="653"/>
      <c r="O30" s="653"/>
      <c r="P30" s="914"/>
      <c r="Q30" s="664"/>
      <c r="R30" s="664"/>
      <c r="S30" s="664"/>
      <c r="T30" s="664"/>
      <c r="U30" s="664"/>
      <c r="V30" s="653"/>
      <c r="W30" s="670"/>
      <c r="X30" s="670"/>
      <c r="Y30" s="670"/>
      <c r="Z30" s="670"/>
      <c r="AA30" s="670"/>
      <c r="AB30" s="670"/>
      <c r="AD30" s="670"/>
      <c r="AE30" s="670"/>
      <c r="AF30" s="670"/>
      <c r="AH30" s="670"/>
      <c r="AI30" s="670"/>
    </row>
    <row r="31" spans="14:35">
      <c r="N31" s="653"/>
      <c r="O31" s="653"/>
      <c r="P31" s="914"/>
      <c r="Q31" s="664"/>
      <c r="R31" s="664"/>
      <c r="S31" s="664"/>
      <c r="T31" s="664"/>
      <c r="U31" s="664"/>
      <c r="V31" s="653"/>
      <c r="W31" s="670"/>
      <c r="X31" s="670"/>
      <c r="Y31" s="670"/>
      <c r="Z31" s="670"/>
      <c r="AA31" s="670"/>
      <c r="AB31" s="670"/>
      <c r="AD31" s="670"/>
      <c r="AE31" s="670"/>
      <c r="AF31" s="670"/>
      <c r="AH31" s="670"/>
      <c r="AI31" s="670"/>
    </row>
    <row r="32" spans="14:35" ht="15.75">
      <c r="N32" s="653"/>
      <c r="O32" s="923"/>
      <c r="P32" s="653"/>
      <c r="Q32" s="653"/>
      <c r="R32" s="653"/>
      <c r="S32" s="653"/>
      <c r="T32" s="653"/>
      <c r="U32" s="653"/>
      <c r="V32" s="653"/>
    </row>
    <row r="33" spans="3:40">
      <c r="N33" s="653"/>
      <c r="O33" s="653"/>
      <c r="P33" s="653"/>
      <c r="Q33" s="653"/>
      <c r="R33" s="653"/>
      <c r="S33" s="653"/>
      <c r="T33" s="653"/>
      <c r="U33" s="653"/>
      <c r="V33" s="653"/>
      <c r="AI33" s="634"/>
    </row>
    <row r="34" spans="3:40" ht="20.25" customHeight="1">
      <c r="O34" s="645"/>
      <c r="P34" s="645"/>
      <c r="Q34" s="645"/>
      <c r="R34" s="645"/>
      <c r="W34" s="921"/>
      <c r="X34" s="921"/>
      <c r="Z34" s="1175" t="s">
        <v>597</v>
      </c>
      <c r="AA34" s="1175"/>
      <c r="AB34" s="1175"/>
      <c r="AC34" s="741"/>
      <c r="AD34" s="1175" t="s">
        <v>598</v>
      </c>
      <c r="AE34" s="1175"/>
      <c r="AF34" s="1175"/>
      <c r="AG34" s="679"/>
    </row>
    <row r="35" spans="3:40" ht="7.5" customHeight="1">
      <c r="O35" s="645"/>
      <c r="P35" s="645"/>
      <c r="Q35" s="645"/>
      <c r="R35" s="645"/>
      <c r="Z35" s="743"/>
      <c r="AA35" s="743"/>
      <c r="AB35" s="743"/>
      <c r="AC35" s="653"/>
      <c r="AD35" s="743"/>
      <c r="AE35" s="743"/>
      <c r="AF35" s="743"/>
      <c r="AG35" s="679"/>
    </row>
    <row r="36" spans="3:40" ht="34.5" customHeight="1">
      <c r="N36" s="626"/>
      <c r="O36" s="701" t="s">
        <v>565</v>
      </c>
      <c r="P36" s="736">
        <v>43901</v>
      </c>
      <c r="Q36" s="736">
        <v>43921</v>
      </c>
      <c r="R36" s="736">
        <v>43951</v>
      </c>
      <c r="S36" s="737">
        <v>43980</v>
      </c>
      <c r="T36" s="737">
        <v>44012</v>
      </c>
      <c r="U36" s="737">
        <v>44043</v>
      </c>
      <c r="V36" s="920">
        <v>44074</v>
      </c>
      <c r="W36" s="920">
        <v>44104</v>
      </c>
      <c r="X36" s="759">
        <v>44135</v>
      </c>
      <c r="Y36" s="744"/>
      <c r="Z36" s="731" t="s">
        <v>580</v>
      </c>
      <c r="AA36" s="731" t="s">
        <v>647</v>
      </c>
      <c r="AB36" s="746" t="s">
        <v>648</v>
      </c>
      <c r="AC36" s="747"/>
      <c r="AD36" s="731" t="s">
        <v>580</v>
      </c>
      <c r="AE36" s="731" t="s">
        <v>647</v>
      </c>
      <c r="AF36" s="746" t="s">
        <v>648</v>
      </c>
    </row>
    <row r="37" spans="3:40" ht="15" customHeight="1">
      <c r="C37" s="655"/>
      <c r="D37" s="655"/>
      <c r="E37" s="655"/>
      <c r="F37" s="655"/>
      <c r="G37" s="655"/>
      <c r="H37" s="655"/>
      <c r="I37" s="655"/>
      <c r="J37" s="655"/>
      <c r="K37" s="655"/>
      <c r="N37" s="626"/>
      <c r="O37" s="734" t="s">
        <v>581</v>
      </c>
      <c r="P37" s="732">
        <v>2437400</v>
      </c>
      <c r="Q37" s="704">
        <v>2344924</v>
      </c>
      <c r="R37" s="704">
        <v>2315271</v>
      </c>
      <c r="S37" s="702">
        <v>2334536</v>
      </c>
      <c r="T37" s="702">
        <v>2361534</v>
      </c>
      <c r="U37" s="738">
        <v>2394508</v>
      </c>
      <c r="V37" s="918">
        <v>2378322</v>
      </c>
      <c r="W37" s="918">
        <v>2364126</v>
      </c>
      <c r="X37" s="941">
        <v>2395068</v>
      </c>
      <c r="Y37" s="745"/>
      <c r="Z37" s="702">
        <f t="shared" ref="Z37:Z47" si="0">R37-P37</f>
        <v>-122129</v>
      </c>
      <c r="AA37" s="702">
        <f t="shared" ref="AA37:AA47" si="1">X37-R37</f>
        <v>79797</v>
      </c>
      <c r="AB37" s="702">
        <f t="shared" ref="AB37:AB47" si="2">X37-P37</f>
        <v>-42332</v>
      </c>
      <c r="AC37" s="742"/>
      <c r="AD37" s="740">
        <f t="shared" ref="AD37:AD47" si="3">R37/P37-1</f>
        <v>-5.0106260769672617E-2</v>
      </c>
      <c r="AE37" s="740">
        <f t="shared" ref="AE37:AE47" si="4">X37/R37-1</f>
        <v>3.4465511812656002E-2</v>
      </c>
      <c r="AF37" s="740">
        <f t="shared" ref="AF37:AF47" si="5">X37/P37-1</f>
        <v>-1.7367686879461774E-2</v>
      </c>
    </row>
    <row r="38" spans="3:40" ht="15" customHeight="1">
      <c r="C38" s="655"/>
      <c r="D38" s="656">
        <v>-5.6277509688092101E-2</v>
      </c>
      <c r="E38" s="656">
        <v>-1.603793783503793E-2</v>
      </c>
      <c r="F38" s="656">
        <v>-1.625229806177797E-2</v>
      </c>
      <c r="G38" s="656">
        <v>-1.2513549942616553E-2</v>
      </c>
      <c r="H38" s="656">
        <v>-4.4830339946447917E-2</v>
      </c>
      <c r="I38" s="656">
        <v>-8.0710250201776468E-4</v>
      </c>
      <c r="J38" s="656">
        <v>-4.6464537435346398E-2</v>
      </c>
      <c r="K38" s="655"/>
      <c r="N38" s="626"/>
      <c r="O38" s="734" t="s">
        <v>582</v>
      </c>
      <c r="P38" s="732">
        <v>1866997</v>
      </c>
      <c r="Q38" s="964">
        <v>1792056</v>
      </c>
      <c r="R38" s="704">
        <v>1780129</v>
      </c>
      <c r="S38" s="702">
        <v>1789119</v>
      </c>
      <c r="T38" s="702">
        <v>1800176</v>
      </c>
      <c r="U38" s="738">
        <v>1807681</v>
      </c>
      <c r="V38" s="918">
        <v>1803203</v>
      </c>
      <c r="W38" s="918">
        <v>1819829</v>
      </c>
      <c r="X38" s="941">
        <v>1827595</v>
      </c>
      <c r="Y38" s="745"/>
      <c r="Z38" s="702">
        <f t="shared" si="0"/>
        <v>-86868</v>
      </c>
      <c r="AA38" s="702">
        <f t="shared" si="1"/>
        <v>47466</v>
      </c>
      <c r="AB38" s="702">
        <f t="shared" si="2"/>
        <v>-39402</v>
      </c>
      <c r="AC38" s="742"/>
      <c r="AD38" s="740">
        <f t="shared" si="3"/>
        <v>-4.6528194742680329E-2</v>
      </c>
      <c r="AE38" s="740">
        <f t="shared" si="4"/>
        <v>2.6664359717750719E-2</v>
      </c>
      <c r="AF38" s="740">
        <f t="shared" si="5"/>
        <v>-2.1104479546565913E-2</v>
      </c>
    </row>
    <row r="39" spans="3:40" ht="15" customHeight="1">
      <c r="C39" s="655"/>
      <c r="D39" s="655"/>
      <c r="E39" s="655"/>
      <c r="F39" s="655"/>
      <c r="G39" s="655"/>
      <c r="H39" s="655"/>
      <c r="I39" s="655"/>
      <c r="J39" s="655"/>
      <c r="K39" s="655"/>
      <c r="N39" s="626"/>
      <c r="O39" s="734" t="s">
        <v>583</v>
      </c>
      <c r="P39" s="732">
        <v>1611802</v>
      </c>
      <c r="Q39" s="964">
        <v>1618887</v>
      </c>
      <c r="R39" s="704">
        <v>1624475</v>
      </c>
      <c r="S39" s="702">
        <v>1614860</v>
      </c>
      <c r="T39" s="702">
        <v>1603786</v>
      </c>
      <c r="U39" s="738">
        <v>1666851</v>
      </c>
      <c r="V39" s="918">
        <v>1674988</v>
      </c>
      <c r="W39" s="918">
        <v>1657700</v>
      </c>
      <c r="X39" s="941">
        <v>1677986</v>
      </c>
      <c r="Y39" s="745"/>
      <c r="Z39" s="702">
        <f t="shared" si="0"/>
        <v>12673</v>
      </c>
      <c r="AA39" s="702">
        <f t="shared" si="1"/>
        <v>53511</v>
      </c>
      <c r="AB39" s="702">
        <f t="shared" si="2"/>
        <v>66184</v>
      </c>
      <c r="AC39" s="742"/>
      <c r="AD39" s="740">
        <f t="shared" si="3"/>
        <v>7.8626282880900344E-3</v>
      </c>
      <c r="AE39" s="740">
        <f t="shared" si="4"/>
        <v>3.2940488465504236E-2</v>
      </c>
      <c r="AF39" s="740">
        <f t="shared" si="5"/>
        <v>4.1062115570026592E-2</v>
      </c>
    </row>
    <row r="40" spans="3:40" ht="15" customHeight="1">
      <c r="C40" s="655"/>
      <c r="D40" s="655"/>
      <c r="E40" s="655"/>
      <c r="F40" s="655"/>
      <c r="G40" s="655"/>
      <c r="H40" s="655"/>
      <c r="I40" s="655"/>
      <c r="J40" s="655"/>
      <c r="K40" s="655"/>
      <c r="N40" s="626"/>
      <c r="O40" s="734" t="s">
        <v>584</v>
      </c>
      <c r="P40" s="732">
        <v>1307465</v>
      </c>
      <c r="Q40" s="964">
        <v>1190941</v>
      </c>
      <c r="R40" s="704">
        <v>1177850</v>
      </c>
      <c r="S40" s="702">
        <v>1205188</v>
      </c>
      <c r="T40" s="702">
        <v>1212626</v>
      </c>
      <c r="U40" s="738">
        <v>1239592</v>
      </c>
      <c r="V40" s="918">
        <v>1268099</v>
      </c>
      <c r="W40" s="918">
        <v>1296175</v>
      </c>
      <c r="X40" s="941">
        <v>1315642</v>
      </c>
      <c r="Y40" s="745"/>
      <c r="Z40" s="702">
        <f t="shared" si="0"/>
        <v>-129615</v>
      </c>
      <c r="AA40" s="702">
        <f t="shared" si="1"/>
        <v>137792</v>
      </c>
      <c r="AB40" s="702">
        <f t="shared" si="2"/>
        <v>8177</v>
      </c>
      <c r="AC40" s="742"/>
      <c r="AD40" s="740">
        <f t="shared" si="3"/>
        <v>-9.9134584864604358E-2</v>
      </c>
      <c r="AE40" s="740">
        <f t="shared" si="4"/>
        <v>0.11698603387528128</v>
      </c>
      <c r="AF40" s="740">
        <f t="shared" si="5"/>
        <v>6.2540871074943105E-3</v>
      </c>
    </row>
    <row r="41" spans="3:40" ht="15" customHeight="1">
      <c r="N41" s="626"/>
      <c r="O41" s="734" t="s">
        <v>585</v>
      </c>
      <c r="P41" s="732">
        <v>1269323</v>
      </c>
      <c r="Q41" s="704">
        <v>1088175</v>
      </c>
      <c r="R41" s="704">
        <v>1115644</v>
      </c>
      <c r="S41" s="702">
        <v>1151046</v>
      </c>
      <c r="T41" s="702">
        <v>1149162</v>
      </c>
      <c r="U41" s="738">
        <v>1232821</v>
      </c>
      <c r="V41" s="918">
        <v>1209871</v>
      </c>
      <c r="W41" s="918">
        <v>1167942</v>
      </c>
      <c r="X41" s="941">
        <v>1140795</v>
      </c>
      <c r="Y41" s="745"/>
      <c r="Z41" s="702">
        <f t="shared" si="0"/>
        <v>-153679</v>
      </c>
      <c r="AA41" s="702">
        <f t="shared" si="1"/>
        <v>25151</v>
      </c>
      <c r="AB41" s="702">
        <f t="shared" si="2"/>
        <v>-128528</v>
      </c>
      <c r="AC41" s="742"/>
      <c r="AD41" s="740">
        <f t="shared" si="3"/>
        <v>-0.12107162637090796</v>
      </c>
      <c r="AE41" s="740">
        <f t="shared" si="4"/>
        <v>2.2543929784053063E-2</v>
      </c>
      <c r="AF41" s="740">
        <f t="shared" si="5"/>
        <v>-0.10125712683060184</v>
      </c>
    </row>
    <row r="42" spans="3:40" ht="26.25" customHeight="1">
      <c r="N42" s="626"/>
      <c r="O42" s="734" t="s">
        <v>654</v>
      </c>
      <c r="P42" s="748">
        <v>1113329</v>
      </c>
      <c r="Q42" s="704">
        <v>1093606</v>
      </c>
      <c r="R42" s="704">
        <v>1086257</v>
      </c>
      <c r="S42" s="702">
        <v>1091597</v>
      </c>
      <c r="T42" s="702">
        <v>1087906</v>
      </c>
      <c r="U42" s="738">
        <v>1101713</v>
      </c>
      <c r="V42" s="918">
        <v>1089917</v>
      </c>
      <c r="W42" s="918">
        <v>1111703</v>
      </c>
      <c r="X42" s="941">
        <v>1085966</v>
      </c>
      <c r="Y42" s="745"/>
      <c r="Z42" s="702">
        <f t="shared" si="0"/>
        <v>-27072</v>
      </c>
      <c r="AA42" s="702">
        <f t="shared" si="1"/>
        <v>-291</v>
      </c>
      <c r="AB42" s="702">
        <f t="shared" si="2"/>
        <v>-27363</v>
      </c>
      <c r="AC42" s="742"/>
      <c r="AD42" s="740">
        <f t="shared" si="3"/>
        <v>-2.4316262308805348E-2</v>
      </c>
      <c r="AE42" s="740">
        <f t="shared" si="4"/>
        <v>-2.6789240483604537E-4</v>
      </c>
      <c r="AF42" s="740">
        <f t="shared" si="5"/>
        <v>-2.4577640571654902E-2</v>
      </c>
    </row>
    <row r="43" spans="3:40" ht="15.75">
      <c r="N43" s="626"/>
      <c r="O43" s="734" t="s">
        <v>587</v>
      </c>
      <c r="P43" s="732">
        <v>889657</v>
      </c>
      <c r="Q43" s="704">
        <v>737688</v>
      </c>
      <c r="R43" s="704">
        <v>766363</v>
      </c>
      <c r="S43" s="702">
        <v>930383</v>
      </c>
      <c r="T43" s="702">
        <v>849516</v>
      </c>
      <c r="U43" s="738">
        <v>783233</v>
      </c>
      <c r="V43" s="918">
        <v>719849</v>
      </c>
      <c r="W43" s="918">
        <v>862990</v>
      </c>
      <c r="X43" s="941">
        <v>983771</v>
      </c>
      <c r="Y43" s="745"/>
      <c r="Z43" s="702">
        <f t="shared" si="0"/>
        <v>-123294</v>
      </c>
      <c r="AA43" s="702">
        <f t="shared" si="1"/>
        <v>217408</v>
      </c>
      <c r="AB43" s="702">
        <f t="shared" si="2"/>
        <v>94114</v>
      </c>
      <c r="AC43" s="742"/>
      <c r="AD43" s="740">
        <f t="shared" si="3"/>
        <v>-0.13858599437760843</v>
      </c>
      <c r="AE43" s="740">
        <f t="shared" si="4"/>
        <v>0.28368801729728599</v>
      </c>
      <c r="AF43" s="740">
        <f t="shared" si="5"/>
        <v>0.10578683694952096</v>
      </c>
    </row>
    <row r="44" spans="3:40" ht="15.75">
      <c r="N44" s="626"/>
      <c r="O44" s="734" t="s">
        <v>586</v>
      </c>
      <c r="P44" s="732">
        <v>1007515</v>
      </c>
      <c r="Q44" s="704">
        <v>954717</v>
      </c>
      <c r="R44" s="704">
        <v>939441</v>
      </c>
      <c r="S44" s="702">
        <v>816398</v>
      </c>
      <c r="T44" s="702">
        <v>831610</v>
      </c>
      <c r="U44" s="738">
        <v>857873</v>
      </c>
      <c r="V44" s="918">
        <v>847708</v>
      </c>
      <c r="W44" s="918">
        <v>905854</v>
      </c>
      <c r="X44" s="941">
        <v>869723</v>
      </c>
      <c r="Y44" s="745"/>
      <c r="Z44" s="702">
        <f t="shared" si="0"/>
        <v>-68074</v>
      </c>
      <c r="AA44" s="702">
        <f t="shared" si="1"/>
        <v>-69718</v>
      </c>
      <c r="AB44" s="702">
        <f t="shared" si="2"/>
        <v>-137792</v>
      </c>
      <c r="AC44" s="742"/>
      <c r="AD44" s="740">
        <f t="shared" si="3"/>
        <v>-6.7566239708589992E-2</v>
      </c>
      <c r="AE44" s="740">
        <f t="shared" si="4"/>
        <v>-7.4212217691158933E-2</v>
      </c>
      <c r="AF44" s="740">
        <f t="shared" si="5"/>
        <v>-0.13676421690992191</v>
      </c>
    </row>
    <row r="45" spans="3:40" ht="15.75" customHeight="1">
      <c r="N45" s="626"/>
      <c r="O45" s="734" t="s">
        <v>588</v>
      </c>
      <c r="P45" s="732">
        <v>776158</v>
      </c>
      <c r="Q45" s="704">
        <v>744221</v>
      </c>
      <c r="R45" s="704">
        <v>734972</v>
      </c>
      <c r="S45" s="738">
        <v>738424</v>
      </c>
      <c r="T45" s="738">
        <v>738614</v>
      </c>
      <c r="U45" s="702">
        <v>740620</v>
      </c>
      <c r="V45" s="919">
        <v>737449</v>
      </c>
      <c r="W45" s="919">
        <v>747030</v>
      </c>
      <c r="X45" s="942">
        <v>758368</v>
      </c>
      <c r="Y45" s="742"/>
      <c r="Z45" s="702">
        <f t="shared" si="0"/>
        <v>-41186</v>
      </c>
      <c r="AA45" s="702">
        <f t="shared" si="1"/>
        <v>23396</v>
      </c>
      <c r="AB45" s="702">
        <f t="shared" si="2"/>
        <v>-17790</v>
      </c>
      <c r="AC45" s="742"/>
      <c r="AD45" s="740">
        <f t="shared" si="3"/>
        <v>-5.3063938012621104E-2</v>
      </c>
      <c r="AE45" s="740">
        <f t="shared" si="4"/>
        <v>3.183250518387104E-2</v>
      </c>
      <c r="AF45" s="740">
        <f t="shared" si="5"/>
        <v>-2.2920590910613603E-2</v>
      </c>
    </row>
    <row r="46" spans="3:40" ht="26.25" customHeight="1">
      <c r="N46" s="626"/>
      <c r="O46" s="734" t="s">
        <v>653</v>
      </c>
      <c r="P46" s="732">
        <v>732501</v>
      </c>
      <c r="Q46" s="704">
        <v>697655</v>
      </c>
      <c r="R46" s="704">
        <v>691486</v>
      </c>
      <c r="S46" s="738">
        <v>697271</v>
      </c>
      <c r="T46" s="738">
        <v>696889</v>
      </c>
      <c r="U46" s="702">
        <v>707620</v>
      </c>
      <c r="V46" s="919">
        <v>707555</v>
      </c>
      <c r="W46" s="919">
        <v>715171</v>
      </c>
      <c r="X46" s="942">
        <v>718288</v>
      </c>
      <c r="Y46" s="742"/>
      <c r="Z46" s="702">
        <f t="shared" si="0"/>
        <v>-41015</v>
      </c>
      <c r="AA46" s="702">
        <f t="shared" si="1"/>
        <v>26802</v>
      </c>
      <c r="AB46" s="702">
        <f t="shared" si="2"/>
        <v>-14213</v>
      </c>
      <c r="AC46" s="742"/>
      <c r="AD46" s="740">
        <f t="shared" si="3"/>
        <v>-5.5993097620344545E-2</v>
      </c>
      <c r="AE46" s="740">
        <f t="shared" si="4"/>
        <v>3.8760003817864819E-2</v>
      </c>
      <c r="AF46" s="740">
        <f t="shared" si="5"/>
        <v>-1.9403386480018492E-2</v>
      </c>
    </row>
    <row r="47" spans="3:40" ht="31.5">
      <c r="N47" s="626"/>
      <c r="O47" s="735" t="s">
        <v>589</v>
      </c>
      <c r="P47" s="707">
        <v>1853525</v>
      </c>
      <c r="Q47" s="704">
        <v>1766199</v>
      </c>
      <c r="R47" s="704">
        <v>1748915</v>
      </c>
      <c r="S47" s="739">
        <v>1762652</v>
      </c>
      <c r="T47" s="739">
        <v>1756535</v>
      </c>
      <c r="U47" s="702">
        <v>1771515</v>
      </c>
      <c r="V47" s="919">
        <v>1763581</v>
      </c>
      <c r="W47" s="919">
        <v>1765812</v>
      </c>
      <c r="X47" s="942">
        <v>1781556</v>
      </c>
      <c r="Y47" s="742"/>
      <c r="Z47" s="702">
        <f t="shared" si="0"/>
        <v>-104610</v>
      </c>
      <c r="AA47" s="702">
        <f t="shared" si="1"/>
        <v>32641</v>
      </c>
      <c r="AB47" s="702">
        <f t="shared" si="2"/>
        <v>-71969</v>
      </c>
      <c r="AC47" s="742"/>
      <c r="AD47" s="740">
        <f t="shared" si="3"/>
        <v>-5.6438407898463772E-2</v>
      </c>
      <c r="AE47" s="740">
        <f t="shared" si="4"/>
        <v>1.866357141427688E-2</v>
      </c>
      <c r="AF47" s="740">
        <f t="shared" si="5"/>
        <v>-3.8828178740507924E-2</v>
      </c>
    </row>
    <row r="48" spans="3:40">
      <c r="N48" s="626"/>
      <c r="O48" s="721"/>
      <c r="P48" s="721"/>
      <c r="Q48" s="718"/>
      <c r="R48" s="721"/>
      <c r="S48" s="721"/>
      <c r="T48" s="721"/>
      <c r="U48" s="715"/>
      <c r="V48" s="718"/>
      <c r="W48" s="718"/>
      <c r="X48" s="718"/>
      <c r="Y48" s="664"/>
      <c r="Z48" s="715"/>
      <c r="AA48" s="715"/>
      <c r="AB48" s="715"/>
      <c r="AC48" s="653"/>
      <c r="AD48" s="749"/>
      <c r="AE48" s="749"/>
      <c r="AF48" s="749"/>
      <c r="AI48" s="635"/>
      <c r="AJ48" s="635"/>
      <c r="AK48" s="635"/>
      <c r="AL48" s="635"/>
      <c r="AM48" s="635"/>
      <c r="AN48" s="635"/>
    </row>
    <row r="49" spans="14:40" ht="15.75">
      <c r="N49" s="626"/>
      <c r="O49" s="735" t="s">
        <v>12</v>
      </c>
      <c r="P49" s="702">
        <f t="shared" ref="P49:R49" si="6">SUM(P37:P48)</f>
        <v>14865672</v>
      </c>
      <c r="Q49" s="702">
        <f t="shared" si="6"/>
        <v>14029069</v>
      </c>
      <c r="R49" s="702">
        <f t="shared" si="6"/>
        <v>13980803</v>
      </c>
      <c r="S49" s="702">
        <f>SUM(S37:S48)</f>
        <v>14131474</v>
      </c>
      <c r="T49" s="702">
        <f>SUM(T37:T48)</f>
        <v>14088354</v>
      </c>
      <c r="U49" s="702">
        <f>SUM(U37:U47)</f>
        <v>14304027</v>
      </c>
      <c r="V49" s="919">
        <f>SUM(V37:V47)</f>
        <v>14200542</v>
      </c>
      <c r="W49" s="919">
        <f>SUM(W37:W47)</f>
        <v>14414332</v>
      </c>
      <c r="X49" s="942">
        <f>SUM(X37:X47)</f>
        <v>14554758</v>
      </c>
      <c r="Y49" s="742"/>
      <c r="Z49" s="702">
        <f>R49-P49</f>
        <v>-884869</v>
      </c>
      <c r="AA49" s="702">
        <f>X49-R49</f>
        <v>573955</v>
      </c>
      <c r="AB49" s="702">
        <f>X49-P49</f>
        <v>-310914</v>
      </c>
      <c r="AC49" s="742"/>
      <c r="AD49" s="740">
        <f>R49/P49-1</f>
        <v>-5.9524318846803537E-2</v>
      </c>
      <c r="AE49" s="740">
        <f>X49/R49-1</f>
        <v>4.1053078281698019E-2</v>
      </c>
      <c r="AF49" s="740">
        <f>X49/P49-1</f>
        <v>-2.0914897086388051E-2</v>
      </c>
      <c r="AI49" s="673"/>
      <c r="AJ49" s="673"/>
      <c r="AK49" s="673"/>
      <c r="AL49" s="635"/>
      <c r="AM49" s="635"/>
      <c r="AN49" s="635"/>
    </row>
    <row r="50" spans="14:40">
      <c r="N50" s="626"/>
      <c r="O50" s="635"/>
      <c r="P50" s="635"/>
      <c r="Q50" s="635"/>
      <c r="R50" s="635"/>
      <c r="S50" s="963"/>
      <c r="T50" s="963"/>
      <c r="U50" s="635"/>
      <c r="V50" s="635"/>
      <c r="W50" s="635"/>
      <c r="X50" s="635"/>
      <c r="Y50" s="635"/>
      <c r="Z50" s="635"/>
      <c r="AA50" s="645"/>
      <c r="AB50" s="635"/>
      <c r="AD50" s="635"/>
      <c r="AE50" s="635"/>
      <c r="AF50" s="635"/>
      <c r="AH50" s="635"/>
      <c r="AI50" s="635"/>
      <c r="AJ50" s="635"/>
      <c r="AK50" s="635"/>
      <c r="AL50" s="635"/>
      <c r="AM50" s="635"/>
      <c r="AN50" s="635"/>
    </row>
    <row r="51" spans="14:40">
      <c r="N51" s="626"/>
      <c r="O51" s="635"/>
      <c r="P51" s="635"/>
      <c r="Q51" s="635"/>
      <c r="R51" s="635"/>
      <c r="S51" s="635"/>
      <c r="T51" s="635"/>
      <c r="U51" s="635"/>
      <c r="V51" s="635"/>
      <c r="W51" s="635"/>
      <c r="X51" s="635"/>
      <c r="Y51" s="635"/>
      <c r="Z51" s="673"/>
      <c r="AA51" s="673"/>
      <c r="AB51" s="673"/>
      <c r="AC51" s="673"/>
      <c r="AD51" s="673"/>
      <c r="AE51" s="673"/>
      <c r="AF51" s="673"/>
      <c r="AG51" s="672"/>
      <c r="AH51" s="672"/>
      <c r="AI51" s="672"/>
      <c r="AJ51" s="672"/>
      <c r="AK51" s="635"/>
      <c r="AL51" s="635"/>
      <c r="AM51" s="635"/>
      <c r="AN51" s="635"/>
    </row>
    <row r="52" spans="14:40">
      <c r="N52" s="626"/>
      <c r="O52" s="653"/>
      <c r="P52" s="672"/>
      <c r="Q52" s="635"/>
      <c r="R52" s="672"/>
      <c r="S52" s="667"/>
      <c r="T52" s="667"/>
      <c r="U52" s="635"/>
      <c r="V52" s="635"/>
      <c r="W52" s="635"/>
      <c r="X52" s="635"/>
      <c r="Y52" s="635"/>
      <c r="Z52" s="635"/>
      <c r="AA52" s="635"/>
      <c r="AB52" s="667"/>
      <c r="AC52" s="667"/>
      <c r="AD52" s="674"/>
      <c r="AE52" s="667"/>
      <c r="AF52" s="667"/>
      <c r="AG52" s="667"/>
      <c r="AH52" s="667"/>
      <c r="AI52" s="667"/>
      <c r="AJ52" s="667"/>
      <c r="AK52" s="667"/>
      <c r="AL52" s="635"/>
      <c r="AM52" s="635"/>
      <c r="AN52" s="635"/>
    </row>
    <row r="53" spans="14:40">
      <c r="N53" s="626"/>
      <c r="O53" s="653"/>
      <c r="P53" s="673"/>
      <c r="Q53" s="635"/>
      <c r="R53" s="672"/>
      <c r="S53" s="667"/>
      <c r="T53" s="667"/>
      <c r="U53" s="777"/>
      <c r="V53" s="635"/>
      <c r="W53" s="635"/>
      <c r="X53" s="635"/>
      <c r="Y53" s="635"/>
      <c r="Z53" s="635"/>
      <c r="AA53" s="635"/>
      <c r="AB53" s="635"/>
      <c r="AD53" s="674"/>
      <c r="AE53" s="635"/>
      <c r="AF53" s="635"/>
      <c r="AH53" s="635"/>
      <c r="AI53" s="635"/>
      <c r="AJ53" s="635"/>
      <c r="AK53" s="635"/>
      <c r="AL53" s="635"/>
      <c r="AM53" s="635"/>
      <c r="AN53" s="635"/>
    </row>
    <row r="54" spans="14:40">
      <c r="N54" s="626"/>
      <c r="O54" s="653"/>
      <c r="P54" s="673"/>
      <c r="Q54" s="635"/>
      <c r="R54" s="672"/>
      <c r="S54" s="667"/>
      <c r="T54" s="667"/>
      <c r="U54" s="777"/>
      <c r="V54" s="635"/>
      <c r="W54" s="635"/>
      <c r="X54" s="635"/>
      <c r="Y54" s="635"/>
      <c r="Z54" s="635"/>
      <c r="AA54" s="635"/>
      <c r="AB54" s="635"/>
      <c r="AD54" s="674"/>
      <c r="AE54" s="635"/>
      <c r="AF54" s="635"/>
      <c r="AH54" s="635"/>
      <c r="AI54" s="635"/>
      <c r="AJ54" s="635"/>
      <c r="AK54" s="635"/>
      <c r="AL54" s="635"/>
      <c r="AM54" s="635"/>
      <c r="AN54" s="635"/>
    </row>
    <row r="55" spans="14:40">
      <c r="N55" s="626"/>
      <c r="O55" s="653"/>
      <c r="P55" s="673"/>
      <c r="Q55" s="635"/>
      <c r="R55" s="672"/>
      <c r="S55" s="667"/>
      <c r="T55" s="667"/>
      <c r="U55" s="777"/>
      <c r="V55" s="635"/>
      <c r="W55" s="635"/>
      <c r="X55" s="635"/>
      <c r="Y55" s="635"/>
      <c r="Z55" s="635"/>
      <c r="AA55" s="635"/>
      <c r="AB55" s="635"/>
      <c r="AD55" s="674"/>
      <c r="AE55" s="635"/>
      <c r="AF55" s="635"/>
      <c r="AH55" s="635"/>
      <c r="AI55" s="635"/>
      <c r="AJ55" s="635"/>
      <c r="AK55" s="635"/>
      <c r="AL55" s="635"/>
      <c r="AM55" s="635"/>
      <c r="AN55" s="635"/>
    </row>
    <row r="56" spans="14:40">
      <c r="N56" s="626"/>
      <c r="O56" s="653"/>
      <c r="P56" s="673"/>
      <c r="Q56" s="635"/>
      <c r="R56" s="672"/>
      <c r="S56" s="667"/>
      <c r="T56" s="667"/>
      <c r="U56" s="777"/>
      <c r="V56" s="635"/>
      <c r="W56" s="635"/>
      <c r="X56" s="635"/>
      <c r="Y56" s="635"/>
      <c r="Z56" s="635"/>
      <c r="AA56" s="635"/>
      <c r="AB56" s="635"/>
      <c r="AD56" s="674"/>
      <c r="AE56" s="635"/>
      <c r="AF56" s="635"/>
      <c r="AH56" s="635"/>
      <c r="AI56" s="635"/>
      <c r="AJ56" s="635"/>
      <c r="AK56" s="635"/>
      <c r="AL56" s="635"/>
      <c r="AM56" s="635"/>
      <c r="AN56" s="635"/>
    </row>
    <row r="57" spans="14:40">
      <c r="N57" s="626"/>
      <c r="O57" s="653"/>
      <c r="P57" s="673"/>
      <c r="Q57" s="635"/>
      <c r="R57" s="672"/>
      <c r="S57" s="667"/>
      <c r="T57" s="667"/>
      <c r="U57" s="1003"/>
      <c r="V57" s="635"/>
      <c r="W57" s="635"/>
      <c r="X57" s="635"/>
      <c r="Y57" s="635"/>
      <c r="Z57" s="635"/>
      <c r="AA57" s="635"/>
      <c r="AB57" s="635"/>
      <c r="AD57" s="674"/>
      <c r="AE57" s="635"/>
      <c r="AF57" s="635"/>
      <c r="AH57" s="635"/>
      <c r="AI57" s="635"/>
      <c r="AJ57" s="635"/>
      <c r="AK57" s="635"/>
      <c r="AL57" s="635"/>
      <c r="AM57" s="635"/>
      <c r="AN57" s="635"/>
    </row>
    <row r="58" spans="14:40">
      <c r="O58" s="635"/>
      <c r="P58" s="673"/>
      <c r="Q58" s="635"/>
      <c r="R58" s="672"/>
      <c r="S58" s="667"/>
      <c r="T58" s="667"/>
      <c r="U58" s="1003"/>
      <c r="V58" s="667"/>
      <c r="W58" s="667"/>
      <c r="X58" s="667"/>
      <c r="Y58" s="667"/>
      <c r="Z58" s="635"/>
      <c r="AA58" s="635"/>
      <c r="AB58" s="635"/>
      <c r="AD58" s="674"/>
      <c r="AE58" s="635"/>
      <c r="AF58" s="635"/>
      <c r="AH58" s="635"/>
      <c r="AI58" s="635"/>
      <c r="AJ58" s="635"/>
      <c r="AK58" s="635"/>
      <c r="AL58" s="635"/>
      <c r="AM58" s="635"/>
      <c r="AN58" s="635"/>
    </row>
    <row r="59" spans="14:40">
      <c r="O59" s="635"/>
      <c r="P59" s="673"/>
      <c r="Q59" s="635"/>
      <c r="R59" s="672"/>
      <c r="S59" s="667"/>
      <c r="T59" s="667"/>
      <c r="U59" s="1003"/>
      <c r="V59" s="635"/>
      <c r="W59" s="635"/>
      <c r="X59" s="635"/>
      <c r="Y59" s="635"/>
      <c r="Z59" s="635"/>
      <c r="AA59" s="635"/>
      <c r="AB59" s="635"/>
      <c r="AD59" s="674"/>
      <c r="AE59" s="635"/>
      <c r="AF59" s="635"/>
      <c r="AH59" s="635"/>
      <c r="AI59" s="635"/>
      <c r="AJ59" s="635"/>
      <c r="AK59" s="635"/>
      <c r="AL59" s="635"/>
      <c r="AM59" s="635"/>
      <c r="AN59" s="635"/>
    </row>
    <row r="60" spans="14:40">
      <c r="O60" s="635"/>
      <c r="P60" s="673"/>
      <c r="Q60" s="635"/>
      <c r="R60" s="672"/>
      <c r="S60" s="667"/>
      <c r="T60" s="667"/>
      <c r="U60" s="1003"/>
      <c r="V60" s="635"/>
      <c r="W60" s="635"/>
      <c r="X60" s="635"/>
      <c r="Y60" s="635"/>
      <c r="Z60" s="635"/>
      <c r="AA60" s="635"/>
      <c r="AB60" s="635"/>
      <c r="AD60" s="674"/>
      <c r="AE60" s="635"/>
      <c r="AF60" s="635"/>
      <c r="AH60" s="635"/>
      <c r="AI60" s="635"/>
      <c r="AJ60" s="635"/>
      <c r="AK60" s="635"/>
      <c r="AL60" s="635"/>
      <c r="AM60" s="635"/>
      <c r="AN60" s="635"/>
    </row>
    <row r="61" spans="14:40">
      <c r="O61" s="635"/>
      <c r="P61" s="673"/>
      <c r="Q61" s="635"/>
      <c r="R61" s="672"/>
      <c r="S61" s="667"/>
      <c r="T61" s="667"/>
      <c r="U61" s="1003"/>
      <c r="V61" s="635"/>
      <c r="W61" s="635"/>
      <c r="X61" s="635"/>
      <c r="Y61" s="635"/>
      <c r="Z61" s="635"/>
      <c r="AA61" s="635"/>
      <c r="AB61" s="635"/>
      <c r="AD61" s="674"/>
      <c r="AE61" s="635"/>
      <c r="AF61" s="635"/>
      <c r="AH61" s="635"/>
      <c r="AI61" s="635"/>
      <c r="AJ61" s="635"/>
      <c r="AK61" s="635"/>
      <c r="AL61" s="635"/>
      <c r="AM61" s="635"/>
      <c r="AN61" s="635"/>
    </row>
    <row r="62" spans="14:40">
      <c r="O62" s="635"/>
      <c r="P62" s="673"/>
      <c r="Q62" s="635"/>
      <c r="R62" s="635"/>
      <c r="S62" s="667"/>
      <c r="T62" s="667"/>
      <c r="U62" s="1003"/>
      <c r="V62" s="635"/>
      <c r="W62" s="635"/>
      <c r="X62" s="635"/>
      <c r="Y62" s="635"/>
      <c r="Z62" s="635"/>
      <c r="AA62" s="635"/>
      <c r="AB62" s="635"/>
      <c r="AD62" s="674"/>
      <c r="AE62" s="635"/>
      <c r="AF62" s="635"/>
      <c r="AH62" s="635"/>
      <c r="AI62" s="635"/>
      <c r="AJ62" s="635"/>
      <c r="AK62" s="635"/>
      <c r="AL62" s="635"/>
      <c r="AM62" s="635"/>
      <c r="AN62" s="635"/>
    </row>
    <row r="63" spans="14:40">
      <c r="O63" s="635"/>
      <c r="P63" s="635"/>
      <c r="Q63" s="635"/>
      <c r="R63" s="667"/>
      <c r="S63" s="667"/>
      <c r="T63" s="667"/>
      <c r="U63" s="1004"/>
      <c r="V63" s="635"/>
      <c r="W63" s="635"/>
      <c r="X63" s="635"/>
      <c r="Y63" s="635"/>
      <c r="Z63" s="635"/>
      <c r="AA63" s="635"/>
      <c r="AB63" s="635"/>
      <c r="AD63" s="674"/>
      <c r="AE63" s="635"/>
      <c r="AF63" s="635"/>
      <c r="AH63" s="635"/>
      <c r="AI63" s="635"/>
      <c r="AJ63" s="635"/>
      <c r="AK63" s="635"/>
      <c r="AL63" s="635"/>
      <c r="AM63" s="635"/>
      <c r="AN63" s="635"/>
    </row>
    <row r="64" spans="14:40">
      <c r="O64" s="635"/>
      <c r="P64" s="635"/>
      <c r="Q64" s="635"/>
      <c r="R64" s="635"/>
      <c r="S64" s="635"/>
      <c r="T64" s="635"/>
      <c r="U64" s="635"/>
      <c r="V64" s="635"/>
      <c r="W64" s="635"/>
      <c r="X64" s="635"/>
      <c r="Y64" s="635"/>
      <c r="Z64" s="635"/>
      <c r="AA64" s="635"/>
      <c r="AB64" s="635"/>
      <c r="AD64" s="635"/>
      <c r="AE64" s="635"/>
      <c r="AF64" s="635"/>
      <c r="AH64" s="635"/>
      <c r="AI64" s="635"/>
      <c r="AJ64" s="635"/>
      <c r="AK64" s="635"/>
      <c r="AL64" s="635"/>
      <c r="AM64" s="635"/>
      <c r="AN64" s="635"/>
    </row>
    <row r="65" spans="15:40">
      <c r="O65" s="635"/>
      <c r="P65" s="635"/>
      <c r="Q65" s="635"/>
      <c r="R65" s="635"/>
      <c r="S65" s="635"/>
      <c r="T65" s="635"/>
      <c r="U65" s="635"/>
      <c r="V65" s="635"/>
      <c r="W65" s="635"/>
      <c r="X65" s="635"/>
      <c r="Y65" s="635"/>
      <c r="Z65" s="635"/>
      <c r="AA65" s="635"/>
      <c r="AB65" s="635"/>
      <c r="AD65" s="635"/>
      <c r="AE65" s="635"/>
      <c r="AF65" s="635"/>
      <c r="AH65" s="635"/>
      <c r="AI65" s="635"/>
      <c r="AJ65" s="635"/>
      <c r="AK65" s="635"/>
      <c r="AL65" s="635"/>
      <c r="AM65" s="635"/>
      <c r="AN65" s="635"/>
    </row>
    <row r="66" spans="15:40">
      <c r="O66" s="635"/>
      <c r="P66" s="635"/>
      <c r="Q66" s="635"/>
      <c r="R66" s="635"/>
      <c r="S66" s="635"/>
      <c r="T66" s="635"/>
      <c r="U66" s="635"/>
      <c r="V66" s="635"/>
      <c r="W66" s="635"/>
      <c r="X66" s="635"/>
      <c r="Y66" s="635"/>
      <c r="Z66" s="635"/>
      <c r="AA66" s="635"/>
      <c r="AB66" s="635"/>
      <c r="AD66" s="635"/>
      <c r="AE66" s="635"/>
      <c r="AF66" s="635"/>
      <c r="AH66" s="635"/>
      <c r="AI66" s="635"/>
      <c r="AJ66" s="635"/>
      <c r="AK66" s="635"/>
      <c r="AL66" s="635"/>
      <c r="AM66" s="635"/>
      <c r="AN66" s="635"/>
    </row>
    <row r="67" spans="15:40">
      <c r="O67" s="635"/>
      <c r="P67" s="635"/>
      <c r="Q67" s="635"/>
      <c r="R67" s="635"/>
      <c r="S67" s="635"/>
      <c r="T67" s="635"/>
      <c r="U67" s="635"/>
      <c r="V67" s="635"/>
      <c r="W67" s="635"/>
      <c r="X67" s="635"/>
      <c r="Y67" s="635"/>
      <c r="Z67" s="635"/>
      <c r="AA67" s="635"/>
      <c r="AB67" s="635"/>
      <c r="AD67" s="635"/>
      <c r="AE67" s="635"/>
      <c r="AF67" s="635"/>
      <c r="AH67" s="635"/>
      <c r="AI67" s="635"/>
      <c r="AJ67" s="635"/>
      <c r="AK67" s="635"/>
      <c r="AL67" s="635"/>
      <c r="AM67" s="635"/>
      <c r="AN67" s="635"/>
    </row>
    <row r="68" spans="15:40">
      <c r="O68" s="635"/>
      <c r="P68" s="635"/>
      <c r="Q68" s="635"/>
      <c r="R68" s="635"/>
      <c r="S68" s="635"/>
      <c r="T68" s="635"/>
      <c r="U68" s="635"/>
      <c r="V68" s="635"/>
      <c r="W68" s="635"/>
      <c r="X68" s="635"/>
      <c r="Y68" s="635"/>
      <c r="Z68" s="635"/>
      <c r="AA68" s="635"/>
      <c r="AB68" s="635"/>
      <c r="AD68" s="635"/>
      <c r="AE68" s="635"/>
      <c r="AF68" s="635"/>
      <c r="AH68" s="635"/>
      <c r="AI68" s="635"/>
      <c r="AJ68" s="635"/>
      <c r="AK68" s="635"/>
      <c r="AL68" s="635"/>
      <c r="AM68" s="635"/>
      <c r="AN68" s="635"/>
    </row>
  </sheetData>
  <mergeCells count="5">
    <mergeCell ref="Z34:AB34"/>
    <mergeCell ref="AD34:AF34"/>
    <mergeCell ref="N6:N7"/>
    <mergeCell ref="O18:O20"/>
    <mergeCell ref="O22:O24"/>
  </mergeCells>
  <printOptions horizontalCentered="1" verticalCentered="1"/>
  <pageMargins left="0.39370078740157483" right="0.39370078740157483" top="0.39370078740157483" bottom="0.78740157480314965" header="0" footer="0"/>
  <pageSetup paperSize="9" scale="6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AC79"/>
  <sheetViews>
    <sheetView showGridLines="0" showRowColHeaders="0" zoomScale="80" zoomScaleNormal="80" workbookViewId="0">
      <pane xSplit="3" ySplit="5" topLeftCell="D51" activePane="bottomRight" state="frozen"/>
      <selection activeCell="K38" sqref="K38"/>
      <selection pane="topRight" activeCell="K38" sqref="K38"/>
      <selection pane="bottomLeft" activeCell="K38" sqref="K38"/>
      <selection pane="bottomRight" activeCell="O86" sqref="O86"/>
    </sheetView>
  </sheetViews>
  <sheetFormatPr baseColWidth="10" defaultRowHeight="15"/>
  <cols>
    <col min="1" max="1" width="3.28515625" style="329" customWidth="1"/>
    <col min="2" max="2" width="5.42578125" style="463" customWidth="1"/>
    <col min="3" max="3" width="24.140625" style="463" customWidth="1"/>
    <col min="4" max="7" width="16.7109375" style="463" customWidth="1"/>
    <col min="8" max="8" width="14.42578125" style="463" customWidth="1"/>
    <col min="9" max="9" width="17.140625" style="463" customWidth="1"/>
    <col min="10" max="10" width="2.28515625" style="462" customWidth="1"/>
    <col min="11" max="14" width="16.7109375" style="463" customWidth="1"/>
    <col min="15" max="16" width="14.42578125" style="463" customWidth="1"/>
    <col min="17" max="17" width="2.28515625" style="462" customWidth="1"/>
    <col min="18" max="21" width="16.7109375" style="463" customWidth="1"/>
    <col min="22" max="23" width="14.42578125" style="463" customWidth="1"/>
    <col min="24" max="29" width="11.42578125" style="442"/>
    <col min="30" max="16384" width="11.42578125" style="463"/>
  </cols>
  <sheetData>
    <row r="1" spans="1:24" s="442" customFormat="1" ht="29.25">
      <c r="A1" s="329"/>
      <c r="B1" s="1184" t="s">
        <v>675</v>
      </c>
      <c r="C1" s="1184"/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4"/>
      <c r="O1" s="1184"/>
      <c r="P1" s="1184"/>
      <c r="Q1" s="1184"/>
      <c r="R1" s="1184"/>
      <c r="S1" s="1184"/>
      <c r="T1" s="1184"/>
      <c r="U1" s="1184"/>
      <c r="V1" s="1184"/>
      <c r="W1" s="1184"/>
    </row>
    <row r="2" spans="1:24" s="442" customFormat="1" ht="31.5" customHeight="1">
      <c r="A2" s="439"/>
      <c r="B2" s="1185" t="s">
        <v>633</v>
      </c>
      <c r="C2" s="1185"/>
      <c r="D2" s="1185"/>
      <c r="E2" s="1185"/>
      <c r="F2" s="1185"/>
      <c r="G2" s="1185"/>
      <c r="H2" s="1185"/>
      <c r="I2" s="1185"/>
      <c r="J2" s="1186"/>
      <c r="K2" s="1185"/>
      <c r="L2" s="1185"/>
      <c r="M2" s="1185"/>
      <c r="N2" s="1185"/>
      <c r="O2" s="1185"/>
      <c r="P2" s="1185"/>
      <c r="Q2" s="1186"/>
      <c r="R2" s="1185"/>
      <c r="S2" s="1185"/>
      <c r="T2" s="1185"/>
      <c r="U2" s="1185"/>
      <c r="V2" s="1185"/>
      <c r="W2" s="1185"/>
    </row>
    <row r="3" spans="1:24" s="487" customFormat="1" ht="38.25" customHeight="1">
      <c r="A3" s="485"/>
      <c r="B3" s="1187" t="s">
        <v>349</v>
      </c>
      <c r="C3" s="1188"/>
      <c r="D3" s="1193" t="s">
        <v>350</v>
      </c>
      <c r="E3" s="1194"/>
      <c r="F3" s="1194"/>
      <c r="G3" s="1194"/>
      <c r="H3" s="1194"/>
      <c r="I3" s="1195"/>
      <c r="J3" s="486"/>
      <c r="K3" s="1193" t="s">
        <v>351</v>
      </c>
      <c r="L3" s="1194"/>
      <c r="M3" s="1194"/>
      <c r="N3" s="1194"/>
      <c r="O3" s="1194"/>
      <c r="P3" s="1195"/>
      <c r="Q3" s="486"/>
      <c r="R3" s="1193" t="s">
        <v>352</v>
      </c>
      <c r="S3" s="1194"/>
      <c r="T3" s="1194"/>
      <c r="U3" s="1194"/>
      <c r="V3" s="1194"/>
      <c r="W3" s="1195"/>
    </row>
    <row r="4" spans="1:24" s="442" customFormat="1" ht="38.25" customHeight="1">
      <c r="A4" s="439"/>
      <c r="B4" s="1189"/>
      <c r="C4" s="1190"/>
      <c r="D4" s="1196" t="s">
        <v>353</v>
      </c>
      <c r="E4" s="1197"/>
      <c r="F4" s="1196" t="s">
        <v>523</v>
      </c>
      <c r="G4" s="1197"/>
      <c r="H4" s="1198" t="s">
        <v>611</v>
      </c>
      <c r="I4" s="1199"/>
      <c r="J4" s="444"/>
      <c r="K4" s="1196" t="s">
        <v>353</v>
      </c>
      <c r="L4" s="1197"/>
      <c r="M4" s="1196" t="s">
        <v>523</v>
      </c>
      <c r="N4" s="1197"/>
      <c r="O4" s="1198" t="s">
        <v>611</v>
      </c>
      <c r="P4" s="1199"/>
      <c r="Q4" s="444"/>
      <c r="R4" s="1196" t="s">
        <v>353</v>
      </c>
      <c r="S4" s="1197"/>
      <c r="T4" s="1196" t="s">
        <v>523</v>
      </c>
      <c r="U4" s="1197"/>
      <c r="V4" s="1198" t="s">
        <v>611</v>
      </c>
      <c r="W4" s="1199"/>
    </row>
    <row r="5" spans="1:24" s="442" customFormat="1" ht="38.25" customHeight="1">
      <c r="A5" s="440"/>
      <c r="B5" s="1191"/>
      <c r="C5" s="1192"/>
      <c r="D5" s="811" t="s">
        <v>649</v>
      </c>
      <c r="E5" s="603" t="s">
        <v>650</v>
      </c>
      <c r="F5" s="930" t="s">
        <v>649</v>
      </c>
      <c r="G5" s="603" t="s">
        <v>650</v>
      </c>
      <c r="H5" s="603" t="s">
        <v>87</v>
      </c>
      <c r="I5" s="604" t="s">
        <v>88</v>
      </c>
      <c r="J5" s="445"/>
      <c r="K5" s="930" t="s">
        <v>649</v>
      </c>
      <c r="L5" s="603" t="s">
        <v>650</v>
      </c>
      <c r="M5" s="930" t="s">
        <v>649</v>
      </c>
      <c r="N5" s="603" t="s">
        <v>650</v>
      </c>
      <c r="O5" s="603" t="s">
        <v>87</v>
      </c>
      <c r="P5" s="604" t="s">
        <v>88</v>
      </c>
      <c r="Q5" s="445"/>
      <c r="R5" s="930" t="s">
        <v>649</v>
      </c>
      <c r="S5" s="603" t="s">
        <v>650</v>
      </c>
      <c r="T5" s="930" t="s">
        <v>649</v>
      </c>
      <c r="U5" s="603" t="s">
        <v>650</v>
      </c>
      <c r="V5" s="587" t="s">
        <v>87</v>
      </c>
      <c r="W5" s="587" t="s">
        <v>88</v>
      </c>
    </row>
    <row r="6" spans="1:24" s="442" customFormat="1" ht="15.75">
      <c r="A6" s="440"/>
      <c r="B6" s="446" t="s">
        <v>354</v>
      </c>
      <c r="C6" s="760"/>
      <c r="D6" s="760">
        <v>1725</v>
      </c>
      <c r="E6" s="761">
        <v>1755.9</v>
      </c>
      <c r="F6" s="761">
        <v>9292</v>
      </c>
      <c r="G6" s="761">
        <v>9096.2999999999993</v>
      </c>
      <c r="H6" s="761">
        <v>5351.4</v>
      </c>
      <c r="I6" s="761">
        <v>3744.8999999999996</v>
      </c>
      <c r="J6" s="448"/>
      <c r="K6" s="761">
        <v>20204</v>
      </c>
      <c r="L6" s="761">
        <v>21724.15</v>
      </c>
      <c r="M6" s="761">
        <v>62549</v>
      </c>
      <c r="N6" s="761">
        <v>67207.600000000006</v>
      </c>
      <c r="O6" s="761">
        <v>31298.65</v>
      </c>
      <c r="P6" s="761">
        <v>35908.949999999997</v>
      </c>
      <c r="Q6" s="448"/>
      <c r="R6" s="447">
        <v>21929</v>
      </c>
      <c r="S6" s="447">
        <v>23480.050000000003</v>
      </c>
      <c r="T6" s="447">
        <v>71841</v>
      </c>
      <c r="U6" s="447">
        <v>76303.900000000009</v>
      </c>
      <c r="V6" s="447">
        <v>36650.050000000003</v>
      </c>
      <c r="W6" s="447">
        <v>39653.85</v>
      </c>
      <c r="X6" s="585"/>
    </row>
    <row r="7" spans="1:24" ht="15.75">
      <c r="B7" s="449">
        <v>4</v>
      </c>
      <c r="C7" s="450" t="s">
        <v>101</v>
      </c>
      <c r="D7" s="451">
        <v>78</v>
      </c>
      <c r="E7" s="451">
        <v>81</v>
      </c>
      <c r="F7" s="451">
        <v>293</v>
      </c>
      <c r="G7" s="451">
        <v>289.05</v>
      </c>
      <c r="H7" s="451">
        <v>164.75</v>
      </c>
      <c r="I7" s="451">
        <v>124.3</v>
      </c>
      <c r="J7" s="448"/>
      <c r="K7" s="451">
        <v>1276</v>
      </c>
      <c r="L7" s="451">
        <v>1393.3</v>
      </c>
      <c r="M7" s="451">
        <v>3383</v>
      </c>
      <c r="N7" s="451">
        <v>3658.9</v>
      </c>
      <c r="O7" s="451">
        <v>1626.15</v>
      </c>
      <c r="P7" s="451">
        <v>2032.75</v>
      </c>
      <c r="Q7" s="448"/>
      <c r="R7" s="481">
        <v>1354</v>
      </c>
      <c r="S7" s="481">
        <v>1474.3</v>
      </c>
      <c r="T7" s="481">
        <v>3676</v>
      </c>
      <c r="U7" s="481">
        <v>3947.9500000000003</v>
      </c>
      <c r="V7" s="481">
        <v>1790.9</v>
      </c>
      <c r="W7" s="481">
        <v>2157.0500000000002</v>
      </c>
      <c r="X7" s="585"/>
    </row>
    <row r="8" spans="1:24" ht="15.75">
      <c r="B8" s="449">
        <v>11</v>
      </c>
      <c r="C8" s="450" t="s">
        <v>102</v>
      </c>
      <c r="D8" s="452">
        <v>239</v>
      </c>
      <c r="E8" s="452">
        <v>230.8</v>
      </c>
      <c r="F8" s="452">
        <v>2003</v>
      </c>
      <c r="G8" s="452">
        <v>1755.75</v>
      </c>
      <c r="H8" s="452">
        <v>1132.7</v>
      </c>
      <c r="I8" s="452">
        <v>623.04999999999995</v>
      </c>
      <c r="J8" s="448"/>
      <c r="K8" s="452">
        <v>2345</v>
      </c>
      <c r="L8" s="452">
        <v>2532.5500000000002</v>
      </c>
      <c r="M8" s="452">
        <v>6333</v>
      </c>
      <c r="N8" s="452">
        <v>7259.2</v>
      </c>
      <c r="O8" s="452">
        <v>3202.3</v>
      </c>
      <c r="P8" s="452">
        <v>4056.9</v>
      </c>
      <c r="Q8" s="448"/>
      <c r="R8" s="481">
        <v>2584</v>
      </c>
      <c r="S8" s="481">
        <v>2763.3500000000004</v>
      </c>
      <c r="T8" s="481">
        <v>8336</v>
      </c>
      <c r="U8" s="481">
        <v>9014.9500000000007</v>
      </c>
      <c r="V8" s="481">
        <v>4335</v>
      </c>
      <c r="W8" s="481">
        <v>4679.95</v>
      </c>
      <c r="X8" s="585"/>
    </row>
    <row r="9" spans="1:24" ht="15.75">
      <c r="B9" s="449">
        <v>14</v>
      </c>
      <c r="C9" s="450" t="s">
        <v>103</v>
      </c>
      <c r="D9" s="452">
        <v>180</v>
      </c>
      <c r="E9" s="452">
        <v>185.5</v>
      </c>
      <c r="F9" s="452">
        <v>841</v>
      </c>
      <c r="G9" s="452">
        <v>836.7</v>
      </c>
      <c r="H9" s="452">
        <v>490.3</v>
      </c>
      <c r="I9" s="452">
        <v>346.4</v>
      </c>
      <c r="J9" s="448"/>
      <c r="K9" s="452">
        <v>1619</v>
      </c>
      <c r="L9" s="452">
        <v>1774.1</v>
      </c>
      <c r="M9" s="452">
        <v>3982</v>
      </c>
      <c r="N9" s="452">
        <v>4368.6000000000004</v>
      </c>
      <c r="O9" s="452">
        <v>2114.65</v>
      </c>
      <c r="P9" s="452">
        <v>2253.9499999999998</v>
      </c>
      <c r="Q9" s="448"/>
      <c r="R9" s="481">
        <v>1799</v>
      </c>
      <c r="S9" s="481">
        <v>1959.6</v>
      </c>
      <c r="T9" s="481">
        <v>4823</v>
      </c>
      <c r="U9" s="481">
        <v>5205.3</v>
      </c>
      <c r="V9" s="481">
        <v>2604.9500000000003</v>
      </c>
      <c r="W9" s="481">
        <v>2600.35</v>
      </c>
      <c r="X9" s="585"/>
    </row>
    <row r="10" spans="1:24" ht="15.75">
      <c r="B10" s="449">
        <v>18</v>
      </c>
      <c r="C10" s="450" t="s">
        <v>104</v>
      </c>
      <c r="D10" s="452">
        <v>143</v>
      </c>
      <c r="E10" s="452">
        <v>151</v>
      </c>
      <c r="F10" s="452">
        <v>615</v>
      </c>
      <c r="G10" s="452">
        <v>639.54999999999995</v>
      </c>
      <c r="H10" s="452">
        <v>347.8</v>
      </c>
      <c r="I10" s="452">
        <v>291.75</v>
      </c>
      <c r="J10" s="448"/>
      <c r="K10" s="452">
        <v>2358</v>
      </c>
      <c r="L10" s="452">
        <v>2549.8000000000002</v>
      </c>
      <c r="M10" s="452">
        <v>6381</v>
      </c>
      <c r="N10" s="452">
        <v>6840.05</v>
      </c>
      <c r="O10" s="452">
        <v>3254.45</v>
      </c>
      <c r="P10" s="452">
        <v>3585.6</v>
      </c>
      <c r="Q10" s="448"/>
      <c r="R10" s="481">
        <v>2501</v>
      </c>
      <c r="S10" s="481">
        <v>2700.8</v>
      </c>
      <c r="T10" s="481">
        <v>6996</v>
      </c>
      <c r="U10" s="481">
        <v>7479.6</v>
      </c>
      <c r="V10" s="481">
        <v>3602.25</v>
      </c>
      <c r="W10" s="481">
        <v>3877.35</v>
      </c>
      <c r="X10" s="585"/>
    </row>
    <row r="11" spans="1:24" ht="15.75">
      <c r="B11" s="449">
        <v>21</v>
      </c>
      <c r="C11" s="450" t="s">
        <v>105</v>
      </c>
      <c r="D11" s="452">
        <v>52</v>
      </c>
      <c r="E11" s="452">
        <v>49.2</v>
      </c>
      <c r="F11" s="452">
        <v>181</v>
      </c>
      <c r="G11" s="452">
        <v>153.35</v>
      </c>
      <c r="H11" s="452">
        <v>93.2</v>
      </c>
      <c r="I11" s="452">
        <v>60.15</v>
      </c>
      <c r="J11" s="448"/>
      <c r="K11" s="452">
        <v>712</v>
      </c>
      <c r="L11" s="452">
        <v>780</v>
      </c>
      <c r="M11" s="452">
        <v>1770</v>
      </c>
      <c r="N11" s="452">
        <v>2095.9</v>
      </c>
      <c r="O11" s="452">
        <v>945.95</v>
      </c>
      <c r="P11" s="452">
        <v>1149.95</v>
      </c>
      <c r="Q11" s="448"/>
      <c r="R11" s="481">
        <v>764</v>
      </c>
      <c r="S11" s="481">
        <v>829.2</v>
      </c>
      <c r="T11" s="481">
        <v>1951</v>
      </c>
      <c r="U11" s="481">
        <v>2249.25</v>
      </c>
      <c r="V11" s="481">
        <v>1039.1500000000001</v>
      </c>
      <c r="W11" s="481">
        <v>1210.1000000000001</v>
      </c>
      <c r="X11" s="585"/>
    </row>
    <row r="12" spans="1:24" ht="15.75">
      <c r="B12" s="449">
        <v>23</v>
      </c>
      <c r="C12" s="450" t="s">
        <v>106</v>
      </c>
      <c r="D12" s="452">
        <v>103</v>
      </c>
      <c r="E12" s="452">
        <v>107.75</v>
      </c>
      <c r="F12" s="452">
        <v>453</v>
      </c>
      <c r="G12" s="452">
        <v>505.05</v>
      </c>
      <c r="H12" s="452">
        <v>333.45</v>
      </c>
      <c r="I12" s="452">
        <v>171.6</v>
      </c>
      <c r="J12" s="448"/>
      <c r="K12" s="452">
        <v>928</v>
      </c>
      <c r="L12" s="452">
        <v>1015.35</v>
      </c>
      <c r="M12" s="452">
        <v>1979</v>
      </c>
      <c r="N12" s="452">
        <v>2147.1999999999998</v>
      </c>
      <c r="O12" s="452">
        <v>1051.8</v>
      </c>
      <c r="P12" s="452">
        <v>1095.4000000000001</v>
      </c>
      <c r="Q12" s="448"/>
      <c r="R12" s="481">
        <v>1031</v>
      </c>
      <c r="S12" s="481">
        <v>1123.0999999999999</v>
      </c>
      <c r="T12" s="481">
        <v>2432</v>
      </c>
      <c r="U12" s="481">
        <v>2652.25</v>
      </c>
      <c r="V12" s="481">
        <v>1385.25</v>
      </c>
      <c r="W12" s="481">
        <v>1267</v>
      </c>
      <c r="X12" s="585"/>
    </row>
    <row r="13" spans="1:24" ht="15.75">
      <c r="B13" s="449">
        <v>29</v>
      </c>
      <c r="C13" s="450" t="s">
        <v>107</v>
      </c>
      <c r="D13" s="452">
        <v>502</v>
      </c>
      <c r="E13" s="452">
        <v>506.7</v>
      </c>
      <c r="F13" s="452">
        <v>2715</v>
      </c>
      <c r="G13" s="452">
        <v>2605.0500000000002</v>
      </c>
      <c r="H13" s="452">
        <v>1360.45</v>
      </c>
      <c r="I13" s="452">
        <v>1244.5999999999999</v>
      </c>
      <c r="J13" s="448"/>
      <c r="K13" s="452">
        <v>5959</v>
      </c>
      <c r="L13" s="452">
        <v>6279.6</v>
      </c>
      <c r="M13" s="452">
        <v>22963</v>
      </c>
      <c r="N13" s="452">
        <v>23882.35</v>
      </c>
      <c r="O13" s="452">
        <v>11005.85</v>
      </c>
      <c r="P13" s="452">
        <v>12876.5</v>
      </c>
      <c r="Q13" s="448"/>
      <c r="R13" s="481">
        <v>6461</v>
      </c>
      <c r="S13" s="481">
        <v>6786.3</v>
      </c>
      <c r="T13" s="481">
        <v>25678</v>
      </c>
      <c r="U13" s="481">
        <v>26487.399999999998</v>
      </c>
      <c r="V13" s="481">
        <v>12366.300000000001</v>
      </c>
      <c r="W13" s="481">
        <v>14121.1</v>
      </c>
      <c r="X13" s="585"/>
    </row>
    <row r="14" spans="1:24" ht="15.75">
      <c r="B14" s="453">
        <v>41</v>
      </c>
      <c r="C14" s="454" t="s">
        <v>108</v>
      </c>
      <c r="D14" s="455">
        <v>428</v>
      </c>
      <c r="E14" s="455">
        <v>443.95</v>
      </c>
      <c r="F14" s="455">
        <v>2191</v>
      </c>
      <c r="G14" s="455">
        <v>2311.8000000000002</v>
      </c>
      <c r="H14" s="455">
        <v>1428.75</v>
      </c>
      <c r="I14" s="455">
        <v>883.05</v>
      </c>
      <c r="J14" s="448"/>
      <c r="K14" s="455">
        <v>5007</v>
      </c>
      <c r="L14" s="455">
        <v>5399.45</v>
      </c>
      <c r="M14" s="455">
        <v>15758</v>
      </c>
      <c r="N14" s="455">
        <v>16955.400000000001</v>
      </c>
      <c r="O14" s="455">
        <v>8097.5</v>
      </c>
      <c r="P14" s="455">
        <v>8857.9</v>
      </c>
      <c r="Q14" s="448"/>
      <c r="R14" s="481">
        <v>5435</v>
      </c>
      <c r="S14" s="481">
        <v>5843.4</v>
      </c>
      <c r="T14" s="481">
        <v>17949</v>
      </c>
      <c r="U14" s="481">
        <v>19267.2</v>
      </c>
      <c r="V14" s="481">
        <v>9526.25</v>
      </c>
      <c r="W14" s="481">
        <v>9740.9499999999989</v>
      </c>
      <c r="X14" s="585"/>
    </row>
    <row r="15" spans="1:24" ht="15.75">
      <c r="B15" s="760" t="s">
        <v>74</v>
      </c>
      <c r="C15" s="760"/>
      <c r="D15" s="760">
        <v>490</v>
      </c>
      <c r="E15" s="761">
        <v>498.75</v>
      </c>
      <c r="F15" s="761">
        <v>2135</v>
      </c>
      <c r="G15" s="761">
        <v>2139.5</v>
      </c>
      <c r="H15" s="761">
        <v>1288.3500000000001</v>
      </c>
      <c r="I15" s="761">
        <v>851.15</v>
      </c>
      <c r="J15" s="448"/>
      <c r="K15" s="761">
        <v>3060</v>
      </c>
      <c r="L15" s="761">
        <v>3279.7</v>
      </c>
      <c r="M15" s="761">
        <v>8266</v>
      </c>
      <c r="N15" s="761">
        <v>8927.9500000000007</v>
      </c>
      <c r="O15" s="761">
        <v>3521.6000000000004</v>
      </c>
      <c r="P15" s="761">
        <v>5406.35</v>
      </c>
      <c r="Q15" s="448"/>
      <c r="R15" s="447">
        <v>3550</v>
      </c>
      <c r="S15" s="447">
        <v>3778.45</v>
      </c>
      <c r="T15" s="447">
        <v>10401</v>
      </c>
      <c r="U15" s="447">
        <v>11067.45</v>
      </c>
      <c r="V15" s="447">
        <v>4809.9500000000007</v>
      </c>
      <c r="W15" s="447">
        <v>6257.5</v>
      </c>
      <c r="X15" s="585"/>
    </row>
    <row r="16" spans="1:24" ht="15.75">
      <c r="B16" s="456">
        <v>22</v>
      </c>
      <c r="C16" s="457" t="s">
        <v>112</v>
      </c>
      <c r="D16" s="452">
        <v>57</v>
      </c>
      <c r="E16" s="452">
        <v>55.8</v>
      </c>
      <c r="F16" s="452">
        <v>287</v>
      </c>
      <c r="G16" s="452">
        <v>268.55</v>
      </c>
      <c r="H16" s="452">
        <v>145.35</v>
      </c>
      <c r="I16" s="452">
        <v>123.2</v>
      </c>
      <c r="J16" s="448"/>
      <c r="K16" s="452">
        <v>438</v>
      </c>
      <c r="L16" s="452">
        <v>477.1</v>
      </c>
      <c r="M16" s="452">
        <v>963</v>
      </c>
      <c r="N16" s="452">
        <v>1050.4000000000001</v>
      </c>
      <c r="O16" s="452">
        <v>403.3</v>
      </c>
      <c r="P16" s="452">
        <v>647.1</v>
      </c>
      <c r="Q16" s="448"/>
      <c r="R16" s="481">
        <v>495</v>
      </c>
      <c r="S16" s="481">
        <v>532.9</v>
      </c>
      <c r="T16" s="481">
        <v>1250</v>
      </c>
      <c r="U16" s="481">
        <v>1318.95</v>
      </c>
      <c r="V16" s="481">
        <v>548.65</v>
      </c>
      <c r="W16" s="481">
        <v>770.30000000000007</v>
      </c>
      <c r="X16" s="585"/>
    </row>
    <row r="17" spans="2:24" ht="15.75">
      <c r="B17" s="449">
        <v>44</v>
      </c>
      <c r="C17" s="450" t="s">
        <v>113</v>
      </c>
      <c r="D17" s="452">
        <v>45</v>
      </c>
      <c r="E17" s="452">
        <v>45.1</v>
      </c>
      <c r="F17" s="452">
        <v>133</v>
      </c>
      <c r="G17" s="452">
        <v>140.5</v>
      </c>
      <c r="H17" s="452">
        <v>95.85</v>
      </c>
      <c r="I17" s="452">
        <v>44.65</v>
      </c>
      <c r="J17" s="448"/>
      <c r="K17" s="452">
        <v>280</v>
      </c>
      <c r="L17" s="452">
        <v>293.2</v>
      </c>
      <c r="M17" s="452">
        <v>585</v>
      </c>
      <c r="N17" s="452">
        <v>601.04999999999995</v>
      </c>
      <c r="O17" s="452">
        <v>204.5</v>
      </c>
      <c r="P17" s="452">
        <v>396.55</v>
      </c>
      <c r="Q17" s="448"/>
      <c r="R17" s="481">
        <v>325</v>
      </c>
      <c r="S17" s="481">
        <v>338.3</v>
      </c>
      <c r="T17" s="481">
        <v>718</v>
      </c>
      <c r="U17" s="481">
        <v>741.55</v>
      </c>
      <c r="V17" s="481">
        <v>300.35000000000002</v>
      </c>
      <c r="W17" s="481">
        <v>441.2</v>
      </c>
      <c r="X17" s="585"/>
    </row>
    <row r="18" spans="2:24" ht="15.75">
      <c r="B18" s="453">
        <v>50</v>
      </c>
      <c r="C18" s="454" t="s">
        <v>114</v>
      </c>
      <c r="D18" s="452">
        <v>388</v>
      </c>
      <c r="E18" s="452">
        <v>397.85</v>
      </c>
      <c r="F18" s="452">
        <v>1715</v>
      </c>
      <c r="G18" s="452">
        <v>1730.45</v>
      </c>
      <c r="H18" s="452">
        <v>1047.1500000000001</v>
      </c>
      <c r="I18" s="452">
        <v>683.3</v>
      </c>
      <c r="J18" s="448"/>
      <c r="K18" s="452">
        <v>2342</v>
      </c>
      <c r="L18" s="452">
        <v>2509.4</v>
      </c>
      <c r="M18" s="452">
        <v>6718</v>
      </c>
      <c r="N18" s="452">
        <v>7276.5</v>
      </c>
      <c r="O18" s="452">
        <v>2913.8</v>
      </c>
      <c r="P18" s="452">
        <v>4362.7</v>
      </c>
      <c r="Q18" s="448"/>
      <c r="R18" s="481">
        <v>2730</v>
      </c>
      <c r="S18" s="481">
        <v>2907.25</v>
      </c>
      <c r="T18" s="481">
        <v>8433</v>
      </c>
      <c r="U18" s="481">
        <v>9006.9500000000007</v>
      </c>
      <c r="V18" s="481">
        <v>3960.9500000000003</v>
      </c>
      <c r="W18" s="481">
        <v>5046</v>
      </c>
      <c r="X18" s="585"/>
    </row>
    <row r="19" spans="2:24" ht="15.75">
      <c r="B19" s="760" t="s">
        <v>23</v>
      </c>
      <c r="C19" s="760"/>
      <c r="D19" s="760">
        <v>388</v>
      </c>
      <c r="E19" s="761">
        <v>392.85</v>
      </c>
      <c r="F19" s="761">
        <v>2201</v>
      </c>
      <c r="G19" s="761">
        <v>2650.9</v>
      </c>
      <c r="H19" s="761">
        <v>1867.75</v>
      </c>
      <c r="I19" s="761">
        <v>783.15</v>
      </c>
      <c r="J19" s="448"/>
      <c r="K19" s="761">
        <v>2321</v>
      </c>
      <c r="L19" s="761">
        <v>2501.65</v>
      </c>
      <c r="M19" s="761">
        <v>5027</v>
      </c>
      <c r="N19" s="761">
        <v>5425.8</v>
      </c>
      <c r="O19" s="761">
        <v>2334.9499999999998</v>
      </c>
      <c r="P19" s="761">
        <v>3090.85</v>
      </c>
      <c r="Q19" s="448"/>
      <c r="R19" s="447">
        <v>2709</v>
      </c>
      <c r="S19" s="447">
        <v>2894.5</v>
      </c>
      <c r="T19" s="447">
        <v>7228</v>
      </c>
      <c r="U19" s="447">
        <v>8076.7000000000007</v>
      </c>
      <c r="V19" s="447">
        <v>4202.7</v>
      </c>
      <c r="W19" s="447">
        <v>3874</v>
      </c>
      <c r="X19" s="585"/>
    </row>
    <row r="20" spans="2:24" ht="15.75">
      <c r="B20" s="449">
        <v>33</v>
      </c>
      <c r="C20" s="450" t="s">
        <v>355</v>
      </c>
      <c r="D20" s="452">
        <v>388</v>
      </c>
      <c r="E20" s="452">
        <v>392.85</v>
      </c>
      <c r="F20" s="452">
        <v>2201</v>
      </c>
      <c r="G20" s="452">
        <v>2650.9</v>
      </c>
      <c r="H20" s="452">
        <v>1867.75</v>
      </c>
      <c r="I20" s="452">
        <v>783.15</v>
      </c>
      <c r="J20" s="448"/>
      <c r="K20" s="452">
        <v>2321</v>
      </c>
      <c r="L20" s="452">
        <v>2501.65</v>
      </c>
      <c r="M20" s="452">
        <v>5027</v>
      </c>
      <c r="N20" s="452">
        <v>5425.8</v>
      </c>
      <c r="O20" s="452">
        <v>2334.9499999999998</v>
      </c>
      <c r="P20" s="452">
        <v>3090.85</v>
      </c>
      <c r="Q20" s="448"/>
      <c r="R20" s="481">
        <v>2709</v>
      </c>
      <c r="S20" s="481">
        <v>2894.5</v>
      </c>
      <c r="T20" s="481">
        <v>7228</v>
      </c>
      <c r="U20" s="481">
        <v>8076.7000000000007</v>
      </c>
      <c r="V20" s="481">
        <v>4202.7</v>
      </c>
      <c r="W20" s="481">
        <v>3874</v>
      </c>
      <c r="X20" s="585"/>
    </row>
    <row r="21" spans="2:24" ht="15.75">
      <c r="B21" s="760" t="s">
        <v>356</v>
      </c>
      <c r="C21" s="760"/>
      <c r="D21" s="760">
        <v>528</v>
      </c>
      <c r="E21" s="761">
        <v>536.04999999999995</v>
      </c>
      <c r="F21" s="761">
        <v>5444</v>
      </c>
      <c r="G21" s="761">
        <v>5083.3999999999996</v>
      </c>
      <c r="H21" s="761">
        <v>2593</v>
      </c>
      <c r="I21" s="761">
        <v>2490.4</v>
      </c>
      <c r="J21" s="448"/>
      <c r="K21" s="760">
        <v>5776</v>
      </c>
      <c r="L21" s="761">
        <v>6217.95</v>
      </c>
      <c r="M21" s="761">
        <v>25688</v>
      </c>
      <c r="N21" s="760">
        <v>30567.05</v>
      </c>
      <c r="O21" s="761">
        <v>14978.8</v>
      </c>
      <c r="P21" s="761">
        <v>15588.25</v>
      </c>
      <c r="Q21" s="448"/>
      <c r="R21" s="447">
        <v>6304</v>
      </c>
      <c r="S21" s="447">
        <v>6754</v>
      </c>
      <c r="T21" s="447">
        <v>31132</v>
      </c>
      <c r="U21" s="447">
        <v>35650.449999999997</v>
      </c>
      <c r="V21" s="447">
        <v>17571.8</v>
      </c>
      <c r="W21" s="447">
        <v>18078.650000000001</v>
      </c>
      <c r="X21" s="585"/>
    </row>
    <row r="22" spans="2:24" ht="15.75">
      <c r="B22" s="459">
        <v>7</v>
      </c>
      <c r="C22" s="460" t="s">
        <v>357</v>
      </c>
      <c r="D22" s="451">
        <v>528</v>
      </c>
      <c r="E22" s="451">
        <v>536.04999999999995</v>
      </c>
      <c r="F22" s="451">
        <v>5444</v>
      </c>
      <c r="G22" s="451">
        <v>5083.3999999999996</v>
      </c>
      <c r="H22" s="451">
        <v>2593</v>
      </c>
      <c r="I22" s="451">
        <v>2490.4</v>
      </c>
      <c r="J22" s="448"/>
      <c r="K22" s="451">
        <v>5776</v>
      </c>
      <c r="L22" s="451">
        <v>6217.95</v>
      </c>
      <c r="M22" s="451">
        <v>25688</v>
      </c>
      <c r="N22" s="451">
        <v>30567.05</v>
      </c>
      <c r="O22" s="451">
        <v>14978.8</v>
      </c>
      <c r="P22" s="451">
        <v>15588.25</v>
      </c>
      <c r="Q22" s="448"/>
      <c r="R22" s="481">
        <v>6304</v>
      </c>
      <c r="S22" s="481">
        <v>6754</v>
      </c>
      <c r="T22" s="481">
        <v>31132</v>
      </c>
      <c r="U22" s="481">
        <v>35650.449999999997</v>
      </c>
      <c r="V22" s="481">
        <v>17571.8</v>
      </c>
      <c r="W22" s="481">
        <v>18078.650000000001</v>
      </c>
      <c r="X22" s="585"/>
    </row>
    <row r="23" spans="2:24" ht="15.75">
      <c r="B23" s="760" t="s">
        <v>24</v>
      </c>
      <c r="C23" s="760"/>
      <c r="D23" s="760">
        <v>791</v>
      </c>
      <c r="E23" s="761">
        <v>777.8</v>
      </c>
      <c r="F23" s="761">
        <v>4694</v>
      </c>
      <c r="G23" s="761">
        <v>4252.95</v>
      </c>
      <c r="H23" s="761">
        <v>2342</v>
      </c>
      <c r="I23" s="761">
        <v>1910.95</v>
      </c>
      <c r="J23" s="448"/>
      <c r="K23" s="761">
        <v>12267</v>
      </c>
      <c r="L23" s="761">
        <v>12718.2</v>
      </c>
      <c r="M23" s="761">
        <v>79355</v>
      </c>
      <c r="N23" s="761">
        <v>80390.8</v>
      </c>
      <c r="O23" s="761">
        <v>40801.25</v>
      </c>
      <c r="P23" s="761">
        <v>39589.550000000003</v>
      </c>
      <c r="Q23" s="448"/>
      <c r="R23" s="447">
        <v>13058</v>
      </c>
      <c r="S23" s="447">
        <v>13496</v>
      </c>
      <c r="T23" s="447">
        <v>84049</v>
      </c>
      <c r="U23" s="447">
        <v>84643.75</v>
      </c>
      <c r="V23" s="447">
        <v>43143.25</v>
      </c>
      <c r="W23" s="447">
        <v>41500.5</v>
      </c>
      <c r="X23" s="585"/>
    </row>
    <row r="24" spans="2:24" ht="15.75">
      <c r="B24" s="449">
        <v>35</v>
      </c>
      <c r="C24" s="450" t="s">
        <v>120</v>
      </c>
      <c r="D24" s="452">
        <v>495</v>
      </c>
      <c r="E24" s="452">
        <v>488.5</v>
      </c>
      <c r="F24" s="452">
        <v>2836</v>
      </c>
      <c r="G24" s="452">
        <v>2566.9499999999998</v>
      </c>
      <c r="H24" s="452">
        <v>1401.2</v>
      </c>
      <c r="I24" s="452">
        <v>1165.75</v>
      </c>
      <c r="J24" s="448"/>
      <c r="K24" s="452">
        <v>6875</v>
      </c>
      <c r="L24" s="452">
        <v>7111.75</v>
      </c>
      <c r="M24" s="452">
        <v>45897</v>
      </c>
      <c r="N24" s="452">
        <v>46201.65</v>
      </c>
      <c r="O24" s="452">
        <v>23616.05</v>
      </c>
      <c r="P24" s="452">
        <v>22585.599999999999</v>
      </c>
      <c r="Q24" s="448"/>
      <c r="R24" s="481">
        <v>7370</v>
      </c>
      <c r="S24" s="481">
        <v>7600.25</v>
      </c>
      <c r="T24" s="481">
        <v>48733</v>
      </c>
      <c r="U24" s="481">
        <v>48768.6</v>
      </c>
      <c r="V24" s="481">
        <v>25017.25</v>
      </c>
      <c r="W24" s="481">
        <v>23751.35</v>
      </c>
      <c r="X24" s="585"/>
    </row>
    <row r="25" spans="2:24" ht="15.75">
      <c r="B25" s="449">
        <v>38</v>
      </c>
      <c r="C25" s="450" t="s">
        <v>358</v>
      </c>
      <c r="D25" s="452">
        <v>296</v>
      </c>
      <c r="E25" s="452">
        <v>289.3</v>
      </c>
      <c r="F25" s="452">
        <v>1858</v>
      </c>
      <c r="G25" s="452">
        <v>1686</v>
      </c>
      <c r="H25" s="452">
        <v>940.8</v>
      </c>
      <c r="I25" s="452">
        <v>745.2</v>
      </c>
      <c r="J25" s="448"/>
      <c r="K25" s="452">
        <v>5392</v>
      </c>
      <c r="L25" s="452">
        <v>5606.45</v>
      </c>
      <c r="M25" s="452">
        <v>33458</v>
      </c>
      <c r="N25" s="452">
        <v>34189.15</v>
      </c>
      <c r="O25" s="452">
        <v>17185.2</v>
      </c>
      <c r="P25" s="452">
        <v>17003.95</v>
      </c>
      <c r="Q25" s="448"/>
      <c r="R25" s="481">
        <v>5688</v>
      </c>
      <c r="S25" s="481">
        <v>5895.75</v>
      </c>
      <c r="T25" s="481">
        <v>35316</v>
      </c>
      <c r="U25" s="481">
        <v>35875.15</v>
      </c>
      <c r="V25" s="481">
        <v>18126</v>
      </c>
      <c r="W25" s="481">
        <v>17749.150000000001</v>
      </c>
      <c r="X25" s="585"/>
    </row>
    <row r="26" spans="2:24" ht="15.75">
      <c r="B26" s="760" t="s">
        <v>25</v>
      </c>
      <c r="C26" s="760"/>
      <c r="D26" s="760">
        <v>188</v>
      </c>
      <c r="E26" s="761">
        <v>193.15</v>
      </c>
      <c r="F26" s="761">
        <v>741</v>
      </c>
      <c r="G26" s="761">
        <v>789.85</v>
      </c>
      <c r="H26" s="761">
        <v>521.25</v>
      </c>
      <c r="I26" s="761">
        <v>268.60000000000002</v>
      </c>
      <c r="J26" s="448"/>
      <c r="K26" s="761">
        <v>1251</v>
      </c>
      <c r="L26" s="761">
        <v>1330.05</v>
      </c>
      <c r="M26" s="761">
        <v>2782</v>
      </c>
      <c r="N26" s="761">
        <v>2992.9</v>
      </c>
      <c r="O26" s="761">
        <v>1228.4000000000001</v>
      </c>
      <c r="P26" s="761">
        <v>1764.5</v>
      </c>
      <c r="Q26" s="448"/>
      <c r="R26" s="447">
        <v>1439</v>
      </c>
      <c r="S26" s="447">
        <v>1523.2</v>
      </c>
      <c r="T26" s="447">
        <v>3523</v>
      </c>
      <c r="U26" s="447">
        <v>3782.75</v>
      </c>
      <c r="V26" s="447">
        <v>1749.65</v>
      </c>
      <c r="W26" s="447">
        <v>2033.1</v>
      </c>
      <c r="X26" s="585"/>
    </row>
    <row r="27" spans="2:24" ht="15.75">
      <c r="B27" s="449">
        <v>39</v>
      </c>
      <c r="C27" s="450" t="s">
        <v>359</v>
      </c>
      <c r="D27" s="452">
        <v>188</v>
      </c>
      <c r="E27" s="452">
        <v>193.15</v>
      </c>
      <c r="F27" s="452">
        <v>741</v>
      </c>
      <c r="G27" s="452">
        <v>789.85</v>
      </c>
      <c r="H27" s="452">
        <v>521.25</v>
      </c>
      <c r="I27" s="452">
        <v>268.60000000000002</v>
      </c>
      <c r="J27" s="461"/>
      <c r="K27" s="452">
        <v>1251</v>
      </c>
      <c r="L27" s="452">
        <v>1330.05</v>
      </c>
      <c r="M27" s="452">
        <v>2782</v>
      </c>
      <c r="N27" s="452">
        <v>2992.9</v>
      </c>
      <c r="O27" s="452">
        <v>1228.4000000000001</v>
      </c>
      <c r="P27" s="452">
        <v>1764.5</v>
      </c>
      <c r="Q27" s="461"/>
      <c r="R27" s="481">
        <v>1439</v>
      </c>
      <c r="S27" s="481">
        <v>1523.2</v>
      </c>
      <c r="T27" s="481">
        <v>3523</v>
      </c>
      <c r="U27" s="481">
        <v>3782.75</v>
      </c>
      <c r="V27" s="481">
        <v>1749.65</v>
      </c>
      <c r="W27" s="481">
        <v>2033.1</v>
      </c>
      <c r="X27" s="585"/>
    </row>
    <row r="28" spans="2:24" ht="15.75">
      <c r="B28" s="760" t="s">
        <v>326</v>
      </c>
      <c r="C28" s="760"/>
      <c r="D28" s="760">
        <v>286</v>
      </c>
      <c r="E28" s="761">
        <v>285.95</v>
      </c>
      <c r="F28" s="761">
        <v>1700</v>
      </c>
      <c r="G28" s="761">
        <v>1788.5</v>
      </c>
      <c r="H28" s="761">
        <v>1137.9499999999998</v>
      </c>
      <c r="I28" s="761">
        <v>650.55000000000007</v>
      </c>
      <c r="J28" s="448"/>
      <c r="K28" s="761">
        <v>4519</v>
      </c>
      <c r="L28" s="761">
        <v>4920.2</v>
      </c>
      <c r="M28" s="761">
        <v>10475</v>
      </c>
      <c r="N28" s="761">
        <v>11396.2</v>
      </c>
      <c r="O28" s="761">
        <v>5080.25</v>
      </c>
      <c r="P28" s="761">
        <v>6315.95</v>
      </c>
      <c r="Q28" s="448"/>
      <c r="R28" s="447">
        <v>4805</v>
      </c>
      <c r="S28" s="447">
        <v>5206.1499999999996</v>
      </c>
      <c r="T28" s="447">
        <v>12175</v>
      </c>
      <c r="U28" s="447">
        <v>13184.7</v>
      </c>
      <c r="V28" s="447">
        <v>6218.2</v>
      </c>
      <c r="W28" s="447">
        <v>6966.5</v>
      </c>
      <c r="X28" s="585"/>
    </row>
    <row r="29" spans="2:24" ht="15.75">
      <c r="B29" s="449">
        <v>2</v>
      </c>
      <c r="C29" s="450" t="s">
        <v>115</v>
      </c>
      <c r="D29" s="452">
        <v>73</v>
      </c>
      <c r="E29" s="452">
        <v>69.5</v>
      </c>
      <c r="F29" s="452">
        <v>379</v>
      </c>
      <c r="G29" s="452">
        <v>395.7</v>
      </c>
      <c r="H29" s="452">
        <v>213.65</v>
      </c>
      <c r="I29" s="452">
        <v>182.05</v>
      </c>
      <c r="J29" s="448"/>
      <c r="K29" s="452">
        <v>967</v>
      </c>
      <c r="L29" s="452">
        <v>1061.0999999999999</v>
      </c>
      <c r="M29" s="452">
        <v>2016</v>
      </c>
      <c r="N29" s="452">
        <v>2276.6999999999998</v>
      </c>
      <c r="O29" s="452">
        <v>990.65</v>
      </c>
      <c r="P29" s="452">
        <v>1286.05</v>
      </c>
      <c r="Q29" s="448"/>
      <c r="R29" s="481">
        <v>1040</v>
      </c>
      <c r="S29" s="481">
        <v>1130.5999999999999</v>
      </c>
      <c r="T29" s="481">
        <v>2395</v>
      </c>
      <c r="U29" s="481">
        <v>2672.3999999999996</v>
      </c>
      <c r="V29" s="481">
        <v>1204.3</v>
      </c>
      <c r="W29" s="481">
        <v>1468.1</v>
      </c>
      <c r="X29" s="585"/>
    </row>
    <row r="30" spans="2:24" ht="15.75">
      <c r="B30" s="449">
        <v>13</v>
      </c>
      <c r="C30" s="450" t="s">
        <v>116</v>
      </c>
      <c r="D30" s="452">
        <v>39</v>
      </c>
      <c r="E30" s="452">
        <v>41.85</v>
      </c>
      <c r="F30" s="452">
        <v>183</v>
      </c>
      <c r="G30" s="452">
        <v>217.55</v>
      </c>
      <c r="H30" s="452">
        <v>152.19999999999999</v>
      </c>
      <c r="I30" s="452">
        <v>65.349999999999994</v>
      </c>
      <c r="J30" s="461"/>
      <c r="K30" s="452">
        <v>1052</v>
      </c>
      <c r="L30" s="452">
        <v>1154.1500000000001</v>
      </c>
      <c r="M30" s="452">
        <v>2260</v>
      </c>
      <c r="N30" s="452">
        <v>2489.9499999999998</v>
      </c>
      <c r="O30" s="452">
        <v>1053.8499999999999</v>
      </c>
      <c r="P30" s="452">
        <v>1436.1</v>
      </c>
      <c r="Q30" s="461"/>
      <c r="R30" s="481">
        <v>1091</v>
      </c>
      <c r="S30" s="481">
        <v>1196</v>
      </c>
      <c r="T30" s="481">
        <v>2443</v>
      </c>
      <c r="U30" s="481">
        <v>2707.5</v>
      </c>
      <c r="V30" s="481">
        <v>1206.05</v>
      </c>
      <c r="W30" s="481">
        <v>1501.4499999999998</v>
      </c>
      <c r="X30" s="585"/>
    </row>
    <row r="31" spans="2:24">
      <c r="B31" s="449">
        <v>16</v>
      </c>
      <c r="C31" s="450" t="s">
        <v>117</v>
      </c>
      <c r="D31" s="452">
        <v>20</v>
      </c>
      <c r="E31" s="452">
        <v>20.7</v>
      </c>
      <c r="F31" s="452">
        <v>72</v>
      </c>
      <c r="G31" s="452">
        <v>77.3</v>
      </c>
      <c r="H31" s="452">
        <v>19.149999999999999</v>
      </c>
      <c r="I31" s="452">
        <v>58.15</v>
      </c>
      <c r="J31" s="583"/>
      <c r="K31" s="452">
        <v>340</v>
      </c>
      <c r="L31" s="452">
        <v>387.25</v>
      </c>
      <c r="M31" s="452">
        <v>623</v>
      </c>
      <c r="N31" s="452">
        <v>726.25</v>
      </c>
      <c r="O31" s="452">
        <v>291</v>
      </c>
      <c r="P31" s="452">
        <v>435.25</v>
      </c>
      <c r="Q31" s="583"/>
      <c r="R31" s="481">
        <v>360</v>
      </c>
      <c r="S31" s="481">
        <v>407.95</v>
      </c>
      <c r="T31" s="481">
        <v>695</v>
      </c>
      <c r="U31" s="481">
        <v>803.55</v>
      </c>
      <c r="V31" s="481">
        <v>310.14999999999998</v>
      </c>
      <c r="W31" s="481">
        <v>493.4</v>
      </c>
      <c r="X31" s="585"/>
    </row>
    <row r="32" spans="2:24">
      <c r="B32" s="449">
        <v>19</v>
      </c>
      <c r="C32" s="450" t="s">
        <v>118</v>
      </c>
      <c r="D32" s="452">
        <v>42</v>
      </c>
      <c r="E32" s="452">
        <v>41.4</v>
      </c>
      <c r="F32" s="452">
        <v>317</v>
      </c>
      <c r="G32" s="452">
        <v>314.05</v>
      </c>
      <c r="H32" s="452">
        <v>169.9</v>
      </c>
      <c r="I32" s="452">
        <v>144.15</v>
      </c>
      <c r="J32" s="583"/>
      <c r="K32" s="452">
        <v>439</v>
      </c>
      <c r="L32" s="452">
        <v>486.9</v>
      </c>
      <c r="M32" s="452">
        <v>989</v>
      </c>
      <c r="N32" s="452">
        <v>1059.75</v>
      </c>
      <c r="O32" s="452">
        <v>469.85</v>
      </c>
      <c r="P32" s="452">
        <v>589.9</v>
      </c>
      <c r="Q32" s="583"/>
      <c r="R32" s="481">
        <v>481</v>
      </c>
      <c r="S32" s="481">
        <v>528.29999999999995</v>
      </c>
      <c r="T32" s="481">
        <v>1306</v>
      </c>
      <c r="U32" s="481">
        <v>1373.8</v>
      </c>
      <c r="V32" s="481">
        <v>639.75</v>
      </c>
      <c r="W32" s="481">
        <v>734.05</v>
      </c>
      <c r="X32" s="585"/>
    </row>
    <row r="33" spans="2:24">
      <c r="B33" s="449">
        <v>45</v>
      </c>
      <c r="C33" s="450" t="s">
        <v>119</v>
      </c>
      <c r="D33" s="452">
        <v>112</v>
      </c>
      <c r="E33" s="452">
        <v>112.5</v>
      </c>
      <c r="F33" s="452">
        <v>749</v>
      </c>
      <c r="G33" s="452">
        <v>783.9</v>
      </c>
      <c r="H33" s="452">
        <v>583.04999999999995</v>
      </c>
      <c r="I33" s="452">
        <v>200.85</v>
      </c>
      <c r="J33" s="583"/>
      <c r="K33" s="452">
        <v>1721</v>
      </c>
      <c r="L33" s="452">
        <v>1830.8</v>
      </c>
      <c r="M33" s="452">
        <v>4587</v>
      </c>
      <c r="N33" s="452">
        <v>4843.55</v>
      </c>
      <c r="O33" s="452">
        <v>2274.9</v>
      </c>
      <c r="P33" s="452">
        <v>2568.65</v>
      </c>
      <c r="Q33" s="583"/>
      <c r="R33" s="481">
        <v>1833</v>
      </c>
      <c r="S33" s="481">
        <v>1943.3</v>
      </c>
      <c r="T33" s="481">
        <v>5336</v>
      </c>
      <c r="U33" s="481">
        <v>5627.45</v>
      </c>
      <c r="V33" s="481">
        <v>2857.95</v>
      </c>
      <c r="W33" s="481">
        <v>2769.5</v>
      </c>
      <c r="X33" s="585"/>
    </row>
    <row r="34" spans="2:24">
      <c r="B34" s="760" t="s">
        <v>325</v>
      </c>
      <c r="C34" s="760"/>
      <c r="D34" s="760">
        <v>633</v>
      </c>
      <c r="E34" s="761">
        <v>648.75</v>
      </c>
      <c r="F34" s="761">
        <v>2796</v>
      </c>
      <c r="G34" s="761">
        <v>2956.75</v>
      </c>
      <c r="H34" s="761">
        <v>1893.85</v>
      </c>
      <c r="I34" s="761">
        <v>1062.9000000000001</v>
      </c>
      <c r="J34" s="583"/>
      <c r="K34" s="761">
        <v>6093</v>
      </c>
      <c r="L34" s="761">
        <v>6483.7</v>
      </c>
      <c r="M34" s="761">
        <v>14156</v>
      </c>
      <c r="N34" s="761">
        <v>15048.9</v>
      </c>
      <c r="O34" s="761">
        <v>5970.5</v>
      </c>
      <c r="P34" s="761">
        <v>9078.4</v>
      </c>
      <c r="Q34" s="583"/>
      <c r="R34" s="447">
        <v>6726</v>
      </c>
      <c r="S34" s="447">
        <v>7132.45</v>
      </c>
      <c r="T34" s="447">
        <v>16952</v>
      </c>
      <c r="U34" s="447">
        <v>18005.650000000001</v>
      </c>
      <c r="V34" s="447">
        <v>7864.35</v>
      </c>
      <c r="W34" s="447">
        <v>10141.299999999999</v>
      </c>
      <c r="X34" s="585"/>
    </row>
    <row r="35" spans="2:24">
      <c r="B35" s="449">
        <v>5</v>
      </c>
      <c r="C35" s="450" t="s">
        <v>166</v>
      </c>
      <c r="D35" s="452">
        <v>21</v>
      </c>
      <c r="E35" s="452">
        <v>21.65</v>
      </c>
      <c r="F35" s="452">
        <v>165</v>
      </c>
      <c r="G35" s="452">
        <v>193.45</v>
      </c>
      <c r="H35" s="452">
        <v>173.25</v>
      </c>
      <c r="I35" s="452">
        <v>20.2</v>
      </c>
      <c r="J35" s="583"/>
      <c r="K35" s="452">
        <v>310</v>
      </c>
      <c r="L35" s="452">
        <v>338.85</v>
      </c>
      <c r="M35" s="452">
        <v>662</v>
      </c>
      <c r="N35" s="452">
        <v>737.75</v>
      </c>
      <c r="O35" s="452">
        <v>315.95</v>
      </c>
      <c r="P35" s="452">
        <v>421.8</v>
      </c>
      <c r="Q35" s="583"/>
      <c r="R35" s="481">
        <v>331</v>
      </c>
      <c r="S35" s="481">
        <v>360.5</v>
      </c>
      <c r="T35" s="481">
        <v>827</v>
      </c>
      <c r="U35" s="481">
        <v>931.2</v>
      </c>
      <c r="V35" s="481">
        <v>489.2</v>
      </c>
      <c r="W35" s="481">
        <v>442</v>
      </c>
      <c r="X35" s="585"/>
    </row>
    <row r="36" spans="2:24">
      <c r="B36" s="449">
        <v>9</v>
      </c>
      <c r="C36" s="450" t="s">
        <v>124</v>
      </c>
      <c r="D36" s="452">
        <v>111</v>
      </c>
      <c r="E36" s="452">
        <v>119.8</v>
      </c>
      <c r="F36" s="452">
        <v>567</v>
      </c>
      <c r="G36" s="452">
        <v>648.29999999999995</v>
      </c>
      <c r="H36" s="452">
        <v>396.95</v>
      </c>
      <c r="I36" s="452">
        <v>251.35</v>
      </c>
      <c r="J36" s="583"/>
      <c r="K36" s="452">
        <v>911</v>
      </c>
      <c r="L36" s="452">
        <v>963.85</v>
      </c>
      <c r="M36" s="452">
        <v>1971</v>
      </c>
      <c r="N36" s="452">
        <v>2086.25</v>
      </c>
      <c r="O36" s="452">
        <v>723.6</v>
      </c>
      <c r="P36" s="452">
        <v>1362.65</v>
      </c>
      <c r="Q36" s="583"/>
      <c r="R36" s="481">
        <v>1022</v>
      </c>
      <c r="S36" s="481">
        <v>1083.6500000000001</v>
      </c>
      <c r="T36" s="481">
        <v>2538</v>
      </c>
      <c r="U36" s="481">
        <v>2734.55</v>
      </c>
      <c r="V36" s="481">
        <v>1120.55</v>
      </c>
      <c r="W36" s="481">
        <v>1614</v>
      </c>
      <c r="X36" s="585"/>
    </row>
    <row r="37" spans="2:24">
      <c r="B37" s="449">
        <v>24</v>
      </c>
      <c r="C37" s="450" t="s">
        <v>125</v>
      </c>
      <c r="D37" s="452">
        <v>78</v>
      </c>
      <c r="E37" s="452">
        <v>80.05</v>
      </c>
      <c r="F37" s="452">
        <v>367</v>
      </c>
      <c r="G37" s="452">
        <v>375.3</v>
      </c>
      <c r="H37" s="452">
        <v>236.15</v>
      </c>
      <c r="I37" s="452">
        <v>139.15</v>
      </c>
      <c r="J37" s="583"/>
      <c r="K37" s="452">
        <v>1128</v>
      </c>
      <c r="L37" s="452">
        <v>1194.2</v>
      </c>
      <c r="M37" s="452">
        <v>2520</v>
      </c>
      <c r="N37" s="452">
        <v>2660.75</v>
      </c>
      <c r="O37" s="452">
        <v>1032.25</v>
      </c>
      <c r="P37" s="452">
        <v>1628.5</v>
      </c>
      <c r="Q37" s="583"/>
      <c r="R37" s="481">
        <v>1206</v>
      </c>
      <c r="S37" s="481">
        <v>1274.25</v>
      </c>
      <c r="T37" s="481">
        <v>2887</v>
      </c>
      <c r="U37" s="481">
        <v>3036.05</v>
      </c>
      <c r="V37" s="481">
        <v>1268.4000000000001</v>
      </c>
      <c r="W37" s="481">
        <v>1767.65</v>
      </c>
      <c r="X37" s="585"/>
    </row>
    <row r="38" spans="2:24">
      <c r="B38" s="449">
        <v>34</v>
      </c>
      <c r="C38" s="450" t="s">
        <v>126</v>
      </c>
      <c r="D38" s="452">
        <v>39</v>
      </c>
      <c r="E38" s="452">
        <v>38.15</v>
      </c>
      <c r="F38" s="452">
        <v>156</v>
      </c>
      <c r="G38" s="452">
        <v>135.5</v>
      </c>
      <c r="H38" s="452">
        <v>99.85</v>
      </c>
      <c r="I38" s="452">
        <v>35.65</v>
      </c>
      <c r="J38" s="583"/>
      <c r="K38" s="452">
        <v>375</v>
      </c>
      <c r="L38" s="452">
        <v>403.1</v>
      </c>
      <c r="M38" s="452">
        <v>827</v>
      </c>
      <c r="N38" s="452">
        <v>892.4</v>
      </c>
      <c r="O38" s="452">
        <v>395.25</v>
      </c>
      <c r="P38" s="452">
        <v>497.15</v>
      </c>
      <c r="Q38" s="583"/>
      <c r="R38" s="481">
        <v>414</v>
      </c>
      <c r="S38" s="481">
        <v>441.25</v>
      </c>
      <c r="T38" s="481">
        <v>983</v>
      </c>
      <c r="U38" s="481">
        <v>1027.9000000000001</v>
      </c>
      <c r="V38" s="481">
        <v>495.1</v>
      </c>
      <c r="W38" s="481">
        <v>532.79999999999995</v>
      </c>
      <c r="X38" s="585"/>
    </row>
    <row r="39" spans="2:24">
      <c r="B39" s="449">
        <v>37</v>
      </c>
      <c r="C39" s="450" t="s">
        <v>127</v>
      </c>
      <c r="D39" s="452">
        <v>128</v>
      </c>
      <c r="E39" s="452">
        <v>129.35</v>
      </c>
      <c r="F39" s="452">
        <v>405</v>
      </c>
      <c r="G39" s="452">
        <v>458.4</v>
      </c>
      <c r="H39" s="452">
        <v>263.05</v>
      </c>
      <c r="I39" s="452">
        <v>195.35</v>
      </c>
      <c r="J39" s="583"/>
      <c r="K39" s="452">
        <v>1023</v>
      </c>
      <c r="L39" s="452">
        <v>1074.55</v>
      </c>
      <c r="M39" s="452">
        <v>2754</v>
      </c>
      <c r="N39" s="452">
        <v>2862.15</v>
      </c>
      <c r="O39" s="452">
        <v>1189.5</v>
      </c>
      <c r="P39" s="452">
        <v>1672.65</v>
      </c>
      <c r="Q39" s="583"/>
      <c r="R39" s="481">
        <v>1151</v>
      </c>
      <c r="S39" s="481">
        <v>1203.8999999999999</v>
      </c>
      <c r="T39" s="481">
        <v>3159</v>
      </c>
      <c r="U39" s="481">
        <v>3320.55</v>
      </c>
      <c r="V39" s="481">
        <v>1452.55</v>
      </c>
      <c r="W39" s="481">
        <v>1868</v>
      </c>
      <c r="X39" s="585"/>
    </row>
    <row r="40" spans="2:24">
      <c r="B40" s="449">
        <v>40</v>
      </c>
      <c r="C40" s="450" t="s">
        <v>128</v>
      </c>
      <c r="D40" s="452">
        <v>39</v>
      </c>
      <c r="E40" s="452">
        <v>39.6</v>
      </c>
      <c r="F40" s="452">
        <v>150</v>
      </c>
      <c r="G40" s="452">
        <v>159.4</v>
      </c>
      <c r="H40" s="452">
        <v>99.9</v>
      </c>
      <c r="I40" s="452">
        <v>59.5</v>
      </c>
      <c r="J40" s="583"/>
      <c r="K40" s="452">
        <v>392</v>
      </c>
      <c r="L40" s="452">
        <v>420.55</v>
      </c>
      <c r="M40" s="452">
        <v>912</v>
      </c>
      <c r="N40" s="452">
        <v>973.15</v>
      </c>
      <c r="O40" s="452">
        <v>364.7</v>
      </c>
      <c r="P40" s="452">
        <v>608.45000000000005</v>
      </c>
      <c r="Q40" s="583"/>
      <c r="R40" s="481">
        <v>431</v>
      </c>
      <c r="S40" s="481">
        <v>460.15000000000003</v>
      </c>
      <c r="T40" s="481">
        <v>1062</v>
      </c>
      <c r="U40" s="481">
        <v>1132.55</v>
      </c>
      <c r="V40" s="481">
        <v>464.6</v>
      </c>
      <c r="W40" s="481">
        <v>667.95</v>
      </c>
      <c r="X40" s="585"/>
    </row>
    <row r="41" spans="2:24">
      <c r="B41" s="449">
        <v>42</v>
      </c>
      <c r="C41" s="450" t="s">
        <v>129</v>
      </c>
      <c r="D41" s="452">
        <v>19</v>
      </c>
      <c r="E41" s="452">
        <v>21.05</v>
      </c>
      <c r="F41" s="452">
        <v>90</v>
      </c>
      <c r="G41" s="452">
        <v>119.5</v>
      </c>
      <c r="H41" s="452">
        <v>81.849999999999994</v>
      </c>
      <c r="I41" s="452">
        <v>37.65</v>
      </c>
      <c r="J41" s="583"/>
      <c r="K41" s="452">
        <v>189</v>
      </c>
      <c r="L41" s="452">
        <v>206.85</v>
      </c>
      <c r="M41" s="452">
        <v>371</v>
      </c>
      <c r="N41" s="452">
        <v>407.2</v>
      </c>
      <c r="O41" s="452">
        <v>167.75</v>
      </c>
      <c r="P41" s="452">
        <v>239.45</v>
      </c>
      <c r="Q41" s="583"/>
      <c r="R41" s="481">
        <v>208</v>
      </c>
      <c r="S41" s="481">
        <v>227.9</v>
      </c>
      <c r="T41" s="481">
        <v>461</v>
      </c>
      <c r="U41" s="481">
        <v>526.70000000000005</v>
      </c>
      <c r="V41" s="481">
        <v>249.6</v>
      </c>
      <c r="W41" s="481">
        <v>277.09999999999997</v>
      </c>
      <c r="X41" s="585"/>
    </row>
    <row r="42" spans="2:24">
      <c r="B42" s="449">
        <v>47</v>
      </c>
      <c r="C42" s="450" t="s">
        <v>130</v>
      </c>
      <c r="D42" s="452">
        <v>160</v>
      </c>
      <c r="E42" s="452">
        <v>157.9</v>
      </c>
      <c r="F42" s="452">
        <v>752</v>
      </c>
      <c r="G42" s="452">
        <v>712.55</v>
      </c>
      <c r="H42" s="452">
        <v>456.8</v>
      </c>
      <c r="I42" s="452">
        <v>255.75</v>
      </c>
      <c r="J42" s="583"/>
      <c r="K42" s="452">
        <v>1403</v>
      </c>
      <c r="L42" s="452">
        <v>1498.45</v>
      </c>
      <c r="M42" s="452">
        <v>3401</v>
      </c>
      <c r="N42" s="452">
        <v>3658.3</v>
      </c>
      <c r="O42" s="452">
        <v>1466.8</v>
      </c>
      <c r="P42" s="452">
        <v>2191.5</v>
      </c>
      <c r="Q42" s="583"/>
      <c r="R42" s="481">
        <v>1563</v>
      </c>
      <c r="S42" s="481">
        <v>1656.3500000000001</v>
      </c>
      <c r="T42" s="481">
        <v>4153</v>
      </c>
      <c r="U42" s="481">
        <v>4370.8500000000004</v>
      </c>
      <c r="V42" s="481">
        <v>1923.6</v>
      </c>
      <c r="W42" s="481">
        <v>2447.25</v>
      </c>
      <c r="X42" s="585"/>
    </row>
    <row r="43" spans="2:24">
      <c r="B43" s="449">
        <v>49</v>
      </c>
      <c r="C43" s="450" t="s">
        <v>131</v>
      </c>
      <c r="D43" s="452">
        <v>38</v>
      </c>
      <c r="E43" s="452">
        <v>41.2</v>
      </c>
      <c r="F43" s="452">
        <v>144</v>
      </c>
      <c r="G43" s="452">
        <v>154.35</v>
      </c>
      <c r="H43" s="452">
        <v>86.05</v>
      </c>
      <c r="I43" s="452">
        <v>68.3</v>
      </c>
      <c r="J43" s="583"/>
      <c r="K43" s="452">
        <v>362</v>
      </c>
      <c r="L43" s="452">
        <v>383.3</v>
      </c>
      <c r="M43" s="452">
        <v>738</v>
      </c>
      <c r="N43" s="452">
        <v>770.95</v>
      </c>
      <c r="O43" s="452">
        <v>314.7</v>
      </c>
      <c r="P43" s="452">
        <v>456.25</v>
      </c>
      <c r="Q43" s="583"/>
      <c r="R43" s="481">
        <v>400</v>
      </c>
      <c r="S43" s="481">
        <v>424.5</v>
      </c>
      <c r="T43" s="481">
        <v>882</v>
      </c>
      <c r="U43" s="481">
        <v>925.30000000000007</v>
      </c>
      <c r="V43" s="481">
        <v>400.75</v>
      </c>
      <c r="W43" s="481">
        <v>524.54999999999995</v>
      </c>
      <c r="X43" s="585"/>
    </row>
    <row r="44" spans="2:24">
      <c r="B44" s="760" t="s">
        <v>40</v>
      </c>
      <c r="C44" s="760"/>
      <c r="D44" s="760">
        <v>3544</v>
      </c>
      <c r="E44" s="761">
        <v>3565.65</v>
      </c>
      <c r="F44" s="761">
        <v>23272</v>
      </c>
      <c r="G44" s="761">
        <v>23864.95</v>
      </c>
      <c r="H44" s="761">
        <v>13183.25</v>
      </c>
      <c r="I44" s="761">
        <v>10681.699999999999</v>
      </c>
      <c r="J44" s="583"/>
      <c r="K44" s="761">
        <v>24039</v>
      </c>
      <c r="L44" s="761">
        <v>25802.7</v>
      </c>
      <c r="M44" s="761">
        <v>101026</v>
      </c>
      <c r="N44" s="761">
        <v>106827.3</v>
      </c>
      <c r="O44" s="761">
        <v>52344.25</v>
      </c>
      <c r="P44" s="761">
        <v>54483.05</v>
      </c>
      <c r="Q44" s="583"/>
      <c r="R44" s="447">
        <v>27583</v>
      </c>
      <c r="S44" s="447">
        <v>29368.350000000002</v>
      </c>
      <c r="T44" s="447">
        <v>124298</v>
      </c>
      <c r="U44" s="447">
        <v>130692.25</v>
      </c>
      <c r="V44" s="447">
        <v>65527.5</v>
      </c>
      <c r="W44" s="447">
        <v>65164.75</v>
      </c>
      <c r="X44" s="585"/>
    </row>
    <row r="45" spans="2:24">
      <c r="B45" s="449">
        <v>8</v>
      </c>
      <c r="C45" s="450" t="s">
        <v>97</v>
      </c>
      <c r="D45" s="452">
        <v>2919</v>
      </c>
      <c r="E45" s="452">
        <v>2967.5</v>
      </c>
      <c r="F45" s="452">
        <v>19829</v>
      </c>
      <c r="G45" s="452">
        <v>20521.2</v>
      </c>
      <c r="H45" s="452">
        <v>11244.55</v>
      </c>
      <c r="I45" s="452">
        <v>9276.65</v>
      </c>
      <c r="J45" s="583"/>
      <c r="K45" s="452">
        <v>19391</v>
      </c>
      <c r="L45" s="452">
        <v>20757.900000000001</v>
      </c>
      <c r="M45" s="452">
        <v>86031</v>
      </c>
      <c r="N45" s="452">
        <v>90737.1</v>
      </c>
      <c r="O45" s="452">
        <v>45419.6</v>
      </c>
      <c r="P45" s="452">
        <v>45317.5</v>
      </c>
      <c r="Q45" s="583"/>
      <c r="R45" s="481">
        <v>22310</v>
      </c>
      <c r="S45" s="481">
        <v>23725.4</v>
      </c>
      <c r="T45" s="481">
        <v>105860</v>
      </c>
      <c r="U45" s="481">
        <v>111258.3</v>
      </c>
      <c r="V45" s="481">
        <v>56664.149999999994</v>
      </c>
      <c r="W45" s="481">
        <v>54594.15</v>
      </c>
      <c r="X45" s="585"/>
    </row>
    <row r="46" spans="2:24">
      <c r="B46" s="449">
        <v>17</v>
      </c>
      <c r="C46" s="450" t="s">
        <v>618</v>
      </c>
      <c r="D46" s="452">
        <v>277</v>
      </c>
      <c r="E46" s="452">
        <v>269.35000000000002</v>
      </c>
      <c r="F46" s="452">
        <v>1808</v>
      </c>
      <c r="G46" s="452">
        <v>1743.7</v>
      </c>
      <c r="H46" s="452">
        <v>1062.2</v>
      </c>
      <c r="I46" s="452">
        <v>681.5</v>
      </c>
      <c r="J46" s="583"/>
      <c r="K46" s="452">
        <v>1890</v>
      </c>
      <c r="L46" s="452">
        <v>2047.7</v>
      </c>
      <c r="M46" s="452">
        <v>7197</v>
      </c>
      <c r="N46" s="452">
        <v>7613.7</v>
      </c>
      <c r="O46" s="452">
        <v>3502.8</v>
      </c>
      <c r="P46" s="452">
        <v>4110.8999999999996</v>
      </c>
      <c r="Q46" s="583"/>
      <c r="R46" s="481">
        <v>2167</v>
      </c>
      <c r="S46" s="481">
        <v>2317.0500000000002</v>
      </c>
      <c r="T46" s="481">
        <v>9005</v>
      </c>
      <c r="U46" s="481">
        <v>9357.4</v>
      </c>
      <c r="V46" s="481">
        <v>4565</v>
      </c>
      <c r="W46" s="481">
        <v>4792.3999999999996</v>
      </c>
      <c r="X46" s="585"/>
    </row>
    <row r="47" spans="2:24">
      <c r="B47" s="449">
        <v>25</v>
      </c>
      <c r="C47" s="450" t="s">
        <v>620</v>
      </c>
      <c r="D47" s="452">
        <v>130</v>
      </c>
      <c r="E47" s="452">
        <v>123.35</v>
      </c>
      <c r="F47" s="452">
        <v>385</v>
      </c>
      <c r="G47" s="452">
        <v>371.25</v>
      </c>
      <c r="H47" s="452">
        <v>178.75</v>
      </c>
      <c r="I47" s="452">
        <v>192.5</v>
      </c>
      <c r="J47" s="583"/>
      <c r="K47" s="452">
        <v>1119</v>
      </c>
      <c r="L47" s="452">
        <v>1226.4000000000001</v>
      </c>
      <c r="M47" s="452">
        <v>2670</v>
      </c>
      <c r="N47" s="452">
        <v>2948.35</v>
      </c>
      <c r="O47" s="452">
        <v>1208.45</v>
      </c>
      <c r="P47" s="452">
        <v>1739.9</v>
      </c>
      <c r="Q47" s="583"/>
      <c r="R47" s="481">
        <v>1249</v>
      </c>
      <c r="S47" s="481">
        <v>1349.75</v>
      </c>
      <c r="T47" s="481">
        <v>3055</v>
      </c>
      <c r="U47" s="481">
        <v>3319.6</v>
      </c>
      <c r="V47" s="481">
        <v>1387.2</v>
      </c>
      <c r="W47" s="481">
        <v>1932.4</v>
      </c>
      <c r="X47" s="585"/>
    </row>
    <row r="48" spans="2:24">
      <c r="B48" s="449">
        <v>43</v>
      </c>
      <c r="C48" s="450" t="s">
        <v>98</v>
      </c>
      <c r="D48" s="452">
        <v>218</v>
      </c>
      <c r="E48" s="452">
        <v>205.45</v>
      </c>
      <c r="F48" s="452">
        <v>1250</v>
      </c>
      <c r="G48" s="452">
        <v>1228.8</v>
      </c>
      <c r="H48" s="452">
        <v>697.75</v>
      </c>
      <c r="I48" s="452">
        <v>531.04999999999995</v>
      </c>
      <c r="J48" s="583"/>
      <c r="K48" s="452">
        <v>1639</v>
      </c>
      <c r="L48" s="452">
        <v>1770.7</v>
      </c>
      <c r="M48" s="452">
        <v>5128</v>
      </c>
      <c r="N48" s="452">
        <v>5528.15</v>
      </c>
      <c r="O48" s="452">
        <v>2213.4</v>
      </c>
      <c r="P48" s="452">
        <v>3314.75</v>
      </c>
      <c r="Q48" s="583"/>
      <c r="R48" s="481">
        <v>1857</v>
      </c>
      <c r="S48" s="481">
        <v>1976.15</v>
      </c>
      <c r="T48" s="481">
        <v>6378</v>
      </c>
      <c r="U48" s="481">
        <v>6756.95</v>
      </c>
      <c r="V48" s="481">
        <v>2911.15</v>
      </c>
      <c r="W48" s="481">
        <v>3845.8</v>
      </c>
      <c r="X48" s="585"/>
    </row>
    <row r="49" spans="1:24">
      <c r="B49" s="760" t="s">
        <v>360</v>
      </c>
      <c r="C49" s="760"/>
      <c r="D49" s="760">
        <v>2083</v>
      </c>
      <c r="E49" s="761">
        <v>2210.15</v>
      </c>
      <c r="F49" s="761">
        <v>11564</v>
      </c>
      <c r="G49" s="761">
        <v>12342.95</v>
      </c>
      <c r="H49" s="761">
        <v>7542.0999999999995</v>
      </c>
      <c r="I49" s="761">
        <v>4800.8500000000004</v>
      </c>
      <c r="J49" s="583"/>
      <c r="K49" s="761">
        <v>11338</v>
      </c>
      <c r="L49" s="761">
        <v>12448.25</v>
      </c>
      <c r="M49" s="761">
        <v>35981</v>
      </c>
      <c r="N49" s="761">
        <v>39074.800000000003</v>
      </c>
      <c r="O49" s="761">
        <v>17956.55</v>
      </c>
      <c r="P49" s="761">
        <v>21118.25</v>
      </c>
      <c r="Q49" s="583"/>
      <c r="R49" s="447">
        <v>13421</v>
      </c>
      <c r="S49" s="447">
        <v>14658.4</v>
      </c>
      <c r="T49" s="447">
        <v>47545</v>
      </c>
      <c r="U49" s="447">
        <v>51417.75</v>
      </c>
      <c r="V49" s="447">
        <v>25498.649999999998</v>
      </c>
      <c r="W49" s="447">
        <v>25919.1</v>
      </c>
      <c r="X49" s="585"/>
    </row>
    <row r="50" spans="1:24">
      <c r="B50" s="449">
        <v>3</v>
      </c>
      <c r="C50" s="450" t="s">
        <v>109</v>
      </c>
      <c r="D50" s="452">
        <v>716</v>
      </c>
      <c r="E50" s="452">
        <v>738.9</v>
      </c>
      <c r="F50" s="452">
        <v>3447</v>
      </c>
      <c r="G50" s="452">
        <v>3418</v>
      </c>
      <c r="H50" s="452">
        <v>2012.2</v>
      </c>
      <c r="I50" s="452">
        <v>1405.8</v>
      </c>
      <c r="J50" s="583"/>
      <c r="K50" s="452">
        <v>5424</v>
      </c>
      <c r="L50" s="452">
        <v>5831.05</v>
      </c>
      <c r="M50" s="452">
        <v>17835</v>
      </c>
      <c r="N50" s="452">
        <v>19086.650000000001</v>
      </c>
      <c r="O50" s="452">
        <v>9060.75</v>
      </c>
      <c r="P50" s="452">
        <v>10025.9</v>
      </c>
      <c r="Q50" s="583"/>
      <c r="R50" s="481">
        <v>6140</v>
      </c>
      <c r="S50" s="481">
        <v>6569.95</v>
      </c>
      <c r="T50" s="481">
        <v>21282</v>
      </c>
      <c r="U50" s="481">
        <v>22504.65</v>
      </c>
      <c r="V50" s="481">
        <v>11072.95</v>
      </c>
      <c r="W50" s="481">
        <v>11431.699999999999</v>
      </c>
      <c r="X50" s="585"/>
    </row>
    <row r="51" spans="1:24">
      <c r="B51" s="449">
        <v>12</v>
      </c>
      <c r="C51" s="450" t="s">
        <v>110</v>
      </c>
      <c r="D51" s="452">
        <v>244</v>
      </c>
      <c r="E51" s="452">
        <v>267.35000000000002</v>
      </c>
      <c r="F51" s="452">
        <v>983</v>
      </c>
      <c r="G51" s="452">
        <v>1156.0999999999999</v>
      </c>
      <c r="H51" s="452">
        <v>696</v>
      </c>
      <c r="I51" s="452">
        <v>460.1</v>
      </c>
      <c r="J51" s="583"/>
      <c r="K51" s="452">
        <v>1086</v>
      </c>
      <c r="L51" s="452">
        <v>1221.9000000000001</v>
      </c>
      <c r="M51" s="452">
        <v>2669</v>
      </c>
      <c r="N51" s="452">
        <v>3016.4</v>
      </c>
      <c r="O51" s="452">
        <v>1176.1500000000001</v>
      </c>
      <c r="P51" s="452">
        <v>1840.25</v>
      </c>
      <c r="Q51" s="583"/>
      <c r="R51" s="481">
        <v>1330</v>
      </c>
      <c r="S51" s="481">
        <v>1489.25</v>
      </c>
      <c r="T51" s="481">
        <v>3652</v>
      </c>
      <c r="U51" s="481">
        <v>4172.5</v>
      </c>
      <c r="V51" s="481">
        <v>1872.15</v>
      </c>
      <c r="W51" s="481">
        <v>2300.35</v>
      </c>
      <c r="X51" s="585"/>
    </row>
    <row r="52" spans="1:24">
      <c r="B52" s="449">
        <v>46</v>
      </c>
      <c r="C52" s="450" t="s">
        <v>111</v>
      </c>
      <c r="D52" s="452">
        <v>1123</v>
      </c>
      <c r="E52" s="452">
        <v>1203.9000000000001</v>
      </c>
      <c r="F52" s="452">
        <v>7134</v>
      </c>
      <c r="G52" s="452">
        <v>7768.85</v>
      </c>
      <c r="H52" s="452">
        <v>4833.8999999999996</v>
      </c>
      <c r="I52" s="452">
        <v>2934.95</v>
      </c>
      <c r="J52" s="583"/>
      <c r="K52" s="452">
        <v>4828</v>
      </c>
      <c r="L52" s="452">
        <v>5395.3</v>
      </c>
      <c r="M52" s="452">
        <v>15477</v>
      </c>
      <c r="N52" s="452">
        <v>16971.75</v>
      </c>
      <c r="O52" s="452">
        <v>7719.65</v>
      </c>
      <c r="P52" s="452">
        <v>9252.1</v>
      </c>
      <c r="Q52" s="583"/>
      <c r="R52" s="481">
        <v>5951</v>
      </c>
      <c r="S52" s="481">
        <v>6599.2000000000007</v>
      </c>
      <c r="T52" s="481">
        <v>22611</v>
      </c>
      <c r="U52" s="481">
        <v>24740.6</v>
      </c>
      <c r="V52" s="481">
        <v>12553.55</v>
      </c>
      <c r="W52" s="481">
        <v>12187.05</v>
      </c>
      <c r="X52" s="585"/>
    </row>
    <row r="53" spans="1:24">
      <c r="B53" s="760" t="s">
        <v>43</v>
      </c>
      <c r="C53" s="760"/>
      <c r="D53" s="760">
        <v>223</v>
      </c>
      <c r="E53" s="761">
        <v>225.65</v>
      </c>
      <c r="F53" s="761">
        <v>676</v>
      </c>
      <c r="G53" s="761">
        <v>675.75</v>
      </c>
      <c r="H53" s="761">
        <v>432.2</v>
      </c>
      <c r="I53" s="761">
        <v>243.55</v>
      </c>
      <c r="J53" s="583"/>
      <c r="K53" s="761">
        <v>1995</v>
      </c>
      <c r="L53" s="761">
        <v>2147.0500000000002</v>
      </c>
      <c r="M53" s="761">
        <v>4046</v>
      </c>
      <c r="N53" s="761">
        <v>4363.8500000000004</v>
      </c>
      <c r="O53" s="761">
        <v>1928.25</v>
      </c>
      <c r="P53" s="761">
        <v>2435.6000000000004</v>
      </c>
      <c r="Q53" s="583"/>
      <c r="R53" s="447">
        <v>2218</v>
      </c>
      <c r="S53" s="447">
        <v>2372.7000000000003</v>
      </c>
      <c r="T53" s="447">
        <v>4722</v>
      </c>
      <c r="U53" s="447">
        <v>5039.6000000000004</v>
      </c>
      <c r="V53" s="447">
        <v>2360.4499999999998</v>
      </c>
      <c r="W53" s="447">
        <v>2679.1500000000005</v>
      </c>
      <c r="X53" s="585"/>
    </row>
    <row r="54" spans="1:24">
      <c r="B54" s="456">
        <v>10</v>
      </c>
      <c r="C54" s="457" t="s">
        <v>123</v>
      </c>
      <c r="D54" s="451">
        <v>106</v>
      </c>
      <c r="E54" s="451">
        <v>106.75</v>
      </c>
      <c r="F54" s="451">
        <v>267</v>
      </c>
      <c r="G54" s="451">
        <v>249</v>
      </c>
      <c r="H54" s="451">
        <v>158.55000000000001</v>
      </c>
      <c r="I54" s="451">
        <v>90.45</v>
      </c>
      <c r="J54" s="583"/>
      <c r="K54" s="451">
        <v>877</v>
      </c>
      <c r="L54" s="451">
        <v>927.6</v>
      </c>
      <c r="M54" s="451">
        <v>1722</v>
      </c>
      <c r="N54" s="451">
        <v>1831.5</v>
      </c>
      <c r="O54" s="451">
        <v>848.05</v>
      </c>
      <c r="P54" s="451">
        <v>983.45</v>
      </c>
      <c r="Q54" s="583"/>
      <c r="R54" s="481">
        <v>983</v>
      </c>
      <c r="S54" s="481">
        <v>1034.3499999999999</v>
      </c>
      <c r="T54" s="481">
        <v>1989</v>
      </c>
      <c r="U54" s="481">
        <v>2080.5</v>
      </c>
      <c r="V54" s="481">
        <v>1006.5999999999999</v>
      </c>
      <c r="W54" s="481">
        <v>1073.9000000000001</v>
      </c>
      <c r="X54" s="585"/>
    </row>
    <row r="55" spans="1:24">
      <c r="B55" s="453">
        <v>6</v>
      </c>
      <c r="C55" s="454" t="s">
        <v>122</v>
      </c>
      <c r="D55" s="452">
        <v>117</v>
      </c>
      <c r="E55" s="452">
        <v>118.9</v>
      </c>
      <c r="F55" s="452">
        <v>409</v>
      </c>
      <c r="G55" s="452">
        <v>426.75</v>
      </c>
      <c r="H55" s="452">
        <v>273.64999999999998</v>
      </c>
      <c r="I55" s="452">
        <v>153.1</v>
      </c>
      <c r="J55" s="583"/>
      <c r="K55" s="452">
        <v>1118</v>
      </c>
      <c r="L55" s="452">
        <v>1219.45</v>
      </c>
      <c r="M55" s="452">
        <v>2324</v>
      </c>
      <c r="N55" s="452">
        <v>2532.35</v>
      </c>
      <c r="O55" s="452">
        <v>1080.2</v>
      </c>
      <c r="P55" s="452">
        <v>1452.15</v>
      </c>
      <c r="Q55" s="583"/>
      <c r="R55" s="481">
        <v>1235</v>
      </c>
      <c r="S55" s="481">
        <v>1338.3500000000001</v>
      </c>
      <c r="T55" s="481">
        <v>2733</v>
      </c>
      <c r="U55" s="481">
        <v>2959.1</v>
      </c>
      <c r="V55" s="481">
        <v>1353.85</v>
      </c>
      <c r="W55" s="481">
        <v>1605.25</v>
      </c>
      <c r="X55" s="585"/>
    </row>
    <row r="56" spans="1:24">
      <c r="A56" s="762"/>
      <c r="B56" s="760" t="s">
        <v>46</v>
      </c>
      <c r="C56" s="760"/>
      <c r="D56" s="760">
        <v>729</v>
      </c>
      <c r="E56" s="761">
        <v>744.1</v>
      </c>
      <c r="F56" s="761">
        <v>3481</v>
      </c>
      <c r="G56" s="761">
        <v>3558.5</v>
      </c>
      <c r="H56" s="761">
        <v>2031.35</v>
      </c>
      <c r="I56" s="761">
        <v>1527.15</v>
      </c>
      <c r="J56" s="583"/>
      <c r="K56" s="761">
        <v>6457</v>
      </c>
      <c r="L56" s="761">
        <v>6977.45</v>
      </c>
      <c r="M56" s="761">
        <v>15024</v>
      </c>
      <c r="N56" s="761">
        <v>16233</v>
      </c>
      <c r="O56" s="761">
        <v>6798.8499999999995</v>
      </c>
      <c r="P56" s="761">
        <v>9434.1500000000015</v>
      </c>
      <c r="Q56" s="583"/>
      <c r="R56" s="447">
        <v>7186</v>
      </c>
      <c r="S56" s="447">
        <v>7721.55</v>
      </c>
      <c r="T56" s="447">
        <v>18505</v>
      </c>
      <c r="U56" s="447">
        <v>19791.5</v>
      </c>
      <c r="V56" s="447">
        <v>8830.1999999999989</v>
      </c>
      <c r="W56" s="447">
        <v>10961.300000000001</v>
      </c>
      <c r="X56" s="585"/>
    </row>
    <row r="57" spans="1:24">
      <c r="B57" s="449">
        <v>15</v>
      </c>
      <c r="C57" s="450" t="s">
        <v>622</v>
      </c>
      <c r="D57" s="452">
        <v>303</v>
      </c>
      <c r="E57" s="452">
        <v>304.05</v>
      </c>
      <c r="F57" s="452">
        <v>1512</v>
      </c>
      <c r="G57" s="452">
        <v>1491.4</v>
      </c>
      <c r="H57" s="452">
        <v>899.85</v>
      </c>
      <c r="I57" s="452">
        <v>591.54999999999995</v>
      </c>
      <c r="J57" s="583"/>
      <c r="K57" s="452">
        <v>2699</v>
      </c>
      <c r="L57" s="452">
        <v>2925</v>
      </c>
      <c r="M57" s="452">
        <v>6945</v>
      </c>
      <c r="N57" s="452">
        <v>7462.45</v>
      </c>
      <c r="O57" s="452">
        <v>3218.6</v>
      </c>
      <c r="P57" s="452">
        <v>4243.8500000000004</v>
      </c>
      <c r="Q57" s="583"/>
      <c r="R57" s="481">
        <v>3002</v>
      </c>
      <c r="S57" s="481">
        <v>3229.05</v>
      </c>
      <c r="T57" s="481">
        <v>8457</v>
      </c>
      <c r="U57" s="481">
        <v>8953.85</v>
      </c>
      <c r="V57" s="481">
        <v>4118.45</v>
      </c>
      <c r="W57" s="481">
        <v>4835.4000000000005</v>
      </c>
      <c r="X57" s="585"/>
    </row>
    <row r="58" spans="1:24">
      <c r="B58" s="449">
        <v>27</v>
      </c>
      <c r="C58" s="450" t="s">
        <v>99</v>
      </c>
      <c r="D58" s="452">
        <v>66</v>
      </c>
      <c r="E58" s="452">
        <v>67.3</v>
      </c>
      <c r="F58" s="452">
        <v>265</v>
      </c>
      <c r="G58" s="452">
        <v>273.3</v>
      </c>
      <c r="H58" s="452">
        <v>189.35</v>
      </c>
      <c r="I58" s="452">
        <v>83.95</v>
      </c>
      <c r="J58" s="583"/>
      <c r="K58" s="452">
        <v>813</v>
      </c>
      <c r="L58" s="452">
        <v>864.45</v>
      </c>
      <c r="M58" s="452">
        <v>1644</v>
      </c>
      <c r="N58" s="452">
        <v>1744</v>
      </c>
      <c r="O58" s="452">
        <v>673.4</v>
      </c>
      <c r="P58" s="452">
        <v>1070.5999999999999</v>
      </c>
      <c r="Q58" s="583"/>
      <c r="R58" s="481">
        <v>879</v>
      </c>
      <c r="S58" s="481">
        <v>931.75</v>
      </c>
      <c r="T58" s="481">
        <v>1909</v>
      </c>
      <c r="U58" s="481">
        <v>2017.3</v>
      </c>
      <c r="V58" s="481">
        <v>862.75</v>
      </c>
      <c r="W58" s="481">
        <v>1154.55</v>
      </c>
      <c r="X58" s="585"/>
    </row>
    <row r="59" spans="1:24">
      <c r="B59" s="449">
        <v>32</v>
      </c>
      <c r="C59" s="450" t="s">
        <v>361</v>
      </c>
      <c r="D59" s="452">
        <v>83</v>
      </c>
      <c r="E59" s="452">
        <v>81.900000000000006</v>
      </c>
      <c r="F59" s="452">
        <v>572</v>
      </c>
      <c r="G59" s="452">
        <v>604.5</v>
      </c>
      <c r="H59" s="452">
        <v>263</v>
      </c>
      <c r="I59" s="452">
        <v>341.5</v>
      </c>
      <c r="J59" s="583"/>
      <c r="K59" s="452">
        <v>852</v>
      </c>
      <c r="L59" s="452">
        <v>930.6</v>
      </c>
      <c r="M59" s="452">
        <v>1602</v>
      </c>
      <c r="N59" s="452">
        <v>1744.4</v>
      </c>
      <c r="O59" s="452">
        <v>735.9</v>
      </c>
      <c r="P59" s="452">
        <v>1008.5</v>
      </c>
      <c r="Q59" s="583"/>
      <c r="R59" s="481">
        <v>935</v>
      </c>
      <c r="S59" s="481">
        <v>1012.5</v>
      </c>
      <c r="T59" s="481">
        <v>2174</v>
      </c>
      <c r="U59" s="481">
        <v>2348.9</v>
      </c>
      <c r="V59" s="481">
        <v>998.9</v>
      </c>
      <c r="W59" s="481">
        <v>1350</v>
      </c>
      <c r="X59" s="585"/>
    </row>
    <row r="60" spans="1:24">
      <c r="B60" s="449">
        <v>36</v>
      </c>
      <c r="C60" s="450" t="s">
        <v>100</v>
      </c>
      <c r="D60" s="452">
        <v>277</v>
      </c>
      <c r="E60" s="452">
        <v>290.85000000000002</v>
      </c>
      <c r="F60" s="452">
        <v>1132</v>
      </c>
      <c r="G60" s="452">
        <v>1189.3</v>
      </c>
      <c r="H60" s="452">
        <v>679.15</v>
      </c>
      <c r="I60" s="452">
        <v>510.15</v>
      </c>
      <c r="J60" s="583"/>
      <c r="K60" s="452">
        <v>2093</v>
      </c>
      <c r="L60" s="452">
        <v>2257.4</v>
      </c>
      <c r="M60" s="452">
        <v>4833</v>
      </c>
      <c r="N60" s="452">
        <v>5282.15</v>
      </c>
      <c r="O60" s="452">
        <v>2170.9499999999998</v>
      </c>
      <c r="P60" s="452">
        <v>3111.2</v>
      </c>
      <c r="Q60" s="583"/>
      <c r="R60" s="481">
        <v>2370</v>
      </c>
      <c r="S60" s="481">
        <v>2548.25</v>
      </c>
      <c r="T60" s="481">
        <v>5965</v>
      </c>
      <c r="U60" s="481">
        <v>6471.45</v>
      </c>
      <c r="V60" s="481">
        <v>2850.1</v>
      </c>
      <c r="W60" s="481">
        <v>3621.35</v>
      </c>
      <c r="X60" s="585"/>
    </row>
    <row r="61" spans="1:24">
      <c r="B61" s="760" t="s">
        <v>362</v>
      </c>
      <c r="C61" s="760"/>
      <c r="D61" s="760">
        <v>2642</v>
      </c>
      <c r="E61" s="761">
        <v>2768.3</v>
      </c>
      <c r="F61" s="761">
        <v>24208</v>
      </c>
      <c r="G61" s="761">
        <v>25632.5</v>
      </c>
      <c r="H61" s="761">
        <v>13416.05</v>
      </c>
      <c r="I61" s="761">
        <v>12216.45</v>
      </c>
      <c r="J61" s="583"/>
      <c r="K61" s="761">
        <v>21262</v>
      </c>
      <c r="L61" s="761">
        <v>22533.95</v>
      </c>
      <c r="M61" s="761">
        <v>104236</v>
      </c>
      <c r="N61" s="761">
        <v>109230.45</v>
      </c>
      <c r="O61" s="761">
        <v>51944.800000000003</v>
      </c>
      <c r="P61" s="761">
        <v>57285.65</v>
      </c>
      <c r="Q61" s="583"/>
      <c r="R61" s="447">
        <v>23904</v>
      </c>
      <c r="S61" s="447">
        <v>25302.25</v>
      </c>
      <c r="T61" s="447">
        <v>128444</v>
      </c>
      <c r="U61" s="447">
        <v>134862.95000000001</v>
      </c>
      <c r="V61" s="447">
        <v>65360.850000000006</v>
      </c>
      <c r="W61" s="447">
        <v>69502.100000000006</v>
      </c>
      <c r="X61" s="585"/>
    </row>
    <row r="62" spans="1:24">
      <c r="B62" s="459">
        <v>28</v>
      </c>
      <c r="C62" s="460" t="s">
        <v>363</v>
      </c>
      <c r="D62" s="451">
        <v>2642</v>
      </c>
      <c r="E62" s="451">
        <v>2768.3</v>
      </c>
      <c r="F62" s="451">
        <v>24208</v>
      </c>
      <c r="G62" s="451">
        <v>25632.5</v>
      </c>
      <c r="H62" s="451">
        <v>13416.05</v>
      </c>
      <c r="I62" s="451">
        <v>12216.45</v>
      </c>
      <c r="J62" s="583"/>
      <c r="K62" s="451">
        <v>21262</v>
      </c>
      <c r="L62" s="451">
        <v>22533.95</v>
      </c>
      <c r="M62" s="451">
        <v>104236</v>
      </c>
      <c r="N62" s="451">
        <v>109230.45</v>
      </c>
      <c r="O62" s="451">
        <v>51944.800000000003</v>
      </c>
      <c r="P62" s="451">
        <v>57285.65</v>
      </c>
      <c r="Q62" s="583"/>
      <c r="R62" s="481">
        <v>23904</v>
      </c>
      <c r="S62" s="481">
        <v>25302.25</v>
      </c>
      <c r="T62" s="481">
        <v>128444</v>
      </c>
      <c r="U62" s="481">
        <v>134862.95000000001</v>
      </c>
      <c r="V62" s="481">
        <v>65360.850000000006</v>
      </c>
      <c r="W62" s="481">
        <v>69502.100000000006</v>
      </c>
      <c r="X62" s="585"/>
    </row>
    <row r="63" spans="1:24">
      <c r="B63" s="760" t="s">
        <v>364</v>
      </c>
      <c r="C63" s="760"/>
      <c r="D63" s="760">
        <v>249</v>
      </c>
      <c r="E63" s="761">
        <v>257.25</v>
      </c>
      <c r="F63" s="761">
        <v>1321</v>
      </c>
      <c r="G63" s="761">
        <v>1326.6</v>
      </c>
      <c r="H63" s="761">
        <v>834.3</v>
      </c>
      <c r="I63" s="761">
        <v>492.3</v>
      </c>
      <c r="J63" s="583"/>
      <c r="K63" s="761">
        <v>2814</v>
      </c>
      <c r="L63" s="761">
        <v>3029.6</v>
      </c>
      <c r="M63" s="761">
        <v>7391</v>
      </c>
      <c r="N63" s="761">
        <v>7939.6</v>
      </c>
      <c r="O63" s="761">
        <v>3385.25</v>
      </c>
      <c r="P63" s="761">
        <v>4554.3500000000004</v>
      </c>
      <c r="Q63" s="583"/>
      <c r="R63" s="447">
        <v>3063</v>
      </c>
      <c r="S63" s="447">
        <v>3286.85</v>
      </c>
      <c r="T63" s="447">
        <v>8712</v>
      </c>
      <c r="U63" s="447">
        <v>9266.2000000000007</v>
      </c>
      <c r="V63" s="447">
        <v>4219.55</v>
      </c>
      <c r="W63" s="447">
        <v>5046.6500000000005</v>
      </c>
      <c r="X63" s="585"/>
    </row>
    <row r="64" spans="1:24">
      <c r="B64" s="456">
        <v>30</v>
      </c>
      <c r="C64" s="457" t="s">
        <v>365</v>
      </c>
      <c r="D64" s="451">
        <v>249</v>
      </c>
      <c r="E64" s="451">
        <v>257.25</v>
      </c>
      <c r="F64" s="451">
        <v>1321</v>
      </c>
      <c r="G64" s="451">
        <v>1326.6</v>
      </c>
      <c r="H64" s="451">
        <v>834.3</v>
      </c>
      <c r="I64" s="451">
        <v>492.3</v>
      </c>
      <c r="J64" s="583"/>
      <c r="K64" s="451">
        <v>2814</v>
      </c>
      <c r="L64" s="451">
        <v>3029.6</v>
      </c>
      <c r="M64" s="451">
        <v>7391</v>
      </c>
      <c r="N64" s="451">
        <v>7939.6</v>
      </c>
      <c r="O64" s="451">
        <v>3385.25</v>
      </c>
      <c r="P64" s="451">
        <v>4554.3500000000004</v>
      </c>
      <c r="Q64" s="583"/>
      <c r="R64" s="481">
        <v>3063</v>
      </c>
      <c r="S64" s="481">
        <v>3286.85</v>
      </c>
      <c r="T64" s="481">
        <v>8712</v>
      </c>
      <c r="U64" s="481">
        <v>9266.2000000000007</v>
      </c>
      <c r="V64" s="481">
        <v>4219.55</v>
      </c>
      <c r="W64" s="481">
        <v>5046.6500000000005</v>
      </c>
      <c r="X64" s="585"/>
    </row>
    <row r="65" spans="2:24">
      <c r="B65" s="760" t="s">
        <v>49</v>
      </c>
      <c r="C65" s="760"/>
      <c r="D65" s="760">
        <v>265</v>
      </c>
      <c r="E65" s="761">
        <v>242</v>
      </c>
      <c r="F65" s="761">
        <v>1507</v>
      </c>
      <c r="G65" s="761">
        <v>1487.75</v>
      </c>
      <c r="H65" s="761">
        <v>992.4</v>
      </c>
      <c r="I65" s="761">
        <v>495.35</v>
      </c>
      <c r="J65" s="583"/>
      <c r="K65" s="761">
        <v>1121</v>
      </c>
      <c r="L65" s="761">
        <v>1205.0999999999999</v>
      </c>
      <c r="M65" s="761">
        <v>3040</v>
      </c>
      <c r="N65" s="761">
        <v>3356.2</v>
      </c>
      <c r="O65" s="761">
        <v>1349.2</v>
      </c>
      <c r="P65" s="761">
        <v>2007</v>
      </c>
      <c r="Q65" s="583"/>
      <c r="R65" s="447">
        <v>1386</v>
      </c>
      <c r="S65" s="447">
        <v>1447.1</v>
      </c>
      <c r="T65" s="447">
        <v>4547</v>
      </c>
      <c r="U65" s="447">
        <v>4843.95</v>
      </c>
      <c r="V65" s="447">
        <v>2341.6</v>
      </c>
      <c r="W65" s="447">
        <v>2502.35</v>
      </c>
      <c r="X65" s="585"/>
    </row>
    <row r="66" spans="2:24">
      <c r="B66" s="767">
        <v>31</v>
      </c>
      <c r="C66" s="768" t="s">
        <v>366</v>
      </c>
      <c r="D66" s="769">
        <v>265</v>
      </c>
      <c r="E66" s="769">
        <v>242</v>
      </c>
      <c r="F66" s="769">
        <v>1507</v>
      </c>
      <c r="G66" s="769">
        <v>1487.75</v>
      </c>
      <c r="H66" s="769">
        <v>992.4</v>
      </c>
      <c r="I66" s="769">
        <v>495.35</v>
      </c>
      <c r="J66" s="583"/>
      <c r="K66" s="451">
        <v>1121</v>
      </c>
      <c r="L66" s="451">
        <v>1205.0999999999999</v>
      </c>
      <c r="M66" s="451">
        <v>3040</v>
      </c>
      <c r="N66" s="451">
        <v>3356.2</v>
      </c>
      <c r="O66" s="451">
        <v>1349.2</v>
      </c>
      <c r="P66" s="451">
        <v>2007</v>
      </c>
      <c r="Q66" s="583"/>
      <c r="R66" s="481">
        <v>1386</v>
      </c>
      <c r="S66" s="481">
        <v>1447.1</v>
      </c>
      <c r="T66" s="481">
        <v>4547</v>
      </c>
      <c r="U66" s="481">
        <v>4843.95</v>
      </c>
      <c r="V66" s="481">
        <v>2341.6</v>
      </c>
      <c r="W66" s="481">
        <v>2502.35</v>
      </c>
      <c r="X66" s="585"/>
    </row>
    <row r="67" spans="2:24">
      <c r="B67" s="760" t="s">
        <v>75</v>
      </c>
      <c r="C67" s="760"/>
      <c r="D67" s="760">
        <v>1133</v>
      </c>
      <c r="E67" s="761">
        <v>1145.8</v>
      </c>
      <c r="F67" s="761">
        <v>6442</v>
      </c>
      <c r="G67" s="761">
        <v>6676.6</v>
      </c>
      <c r="H67" s="761">
        <v>4602.95</v>
      </c>
      <c r="I67" s="761">
        <v>2073.65</v>
      </c>
      <c r="J67" s="583"/>
      <c r="K67" s="761">
        <v>5371</v>
      </c>
      <c r="L67" s="761">
        <v>5709.6</v>
      </c>
      <c r="M67" s="761">
        <v>14966</v>
      </c>
      <c r="N67" s="761">
        <v>15765.15</v>
      </c>
      <c r="O67" s="761">
        <v>6957.3</v>
      </c>
      <c r="P67" s="761">
        <v>8807.85</v>
      </c>
      <c r="Q67" s="583"/>
      <c r="R67" s="447">
        <v>6504</v>
      </c>
      <c r="S67" s="447">
        <v>6855.4000000000005</v>
      </c>
      <c r="T67" s="447">
        <v>21408</v>
      </c>
      <c r="U67" s="447">
        <v>22441.75</v>
      </c>
      <c r="V67" s="447">
        <v>11560.25</v>
      </c>
      <c r="W67" s="447">
        <v>10881.5</v>
      </c>
      <c r="X67" s="585"/>
    </row>
    <row r="68" spans="2:24">
      <c r="B68" s="449">
        <v>1</v>
      </c>
      <c r="C68" s="450" t="s">
        <v>367</v>
      </c>
      <c r="D68" s="452">
        <v>211</v>
      </c>
      <c r="E68" s="452">
        <v>216.2</v>
      </c>
      <c r="F68" s="452">
        <v>1430</v>
      </c>
      <c r="G68" s="452">
        <v>1469.55</v>
      </c>
      <c r="H68" s="452">
        <v>1115.5999999999999</v>
      </c>
      <c r="I68" s="452">
        <v>353.95</v>
      </c>
      <c r="J68" s="583"/>
      <c r="K68" s="452">
        <v>773</v>
      </c>
      <c r="L68" s="452">
        <v>816.4</v>
      </c>
      <c r="M68" s="452">
        <v>1837</v>
      </c>
      <c r="N68" s="452">
        <v>1971</v>
      </c>
      <c r="O68" s="452">
        <v>846.65</v>
      </c>
      <c r="P68" s="452">
        <v>1124.3499999999999</v>
      </c>
      <c r="Q68" s="583"/>
      <c r="R68" s="481">
        <v>984</v>
      </c>
      <c r="S68" s="481">
        <v>1032.5999999999999</v>
      </c>
      <c r="T68" s="481">
        <v>3267</v>
      </c>
      <c r="U68" s="481">
        <v>3440.55</v>
      </c>
      <c r="V68" s="481">
        <v>1962.25</v>
      </c>
      <c r="W68" s="481">
        <v>1478.3</v>
      </c>
      <c r="X68" s="585"/>
    </row>
    <row r="69" spans="2:24">
      <c r="B69" s="449">
        <v>20</v>
      </c>
      <c r="C69" s="450" t="s">
        <v>368</v>
      </c>
      <c r="D69" s="452">
        <v>395</v>
      </c>
      <c r="E69" s="452">
        <v>387.95</v>
      </c>
      <c r="F69" s="452">
        <v>2140</v>
      </c>
      <c r="G69" s="452">
        <v>2191.1</v>
      </c>
      <c r="H69" s="452">
        <v>1486.35</v>
      </c>
      <c r="I69" s="452">
        <v>704.75</v>
      </c>
      <c r="J69" s="583"/>
      <c r="K69" s="452">
        <v>1589</v>
      </c>
      <c r="L69" s="452">
        <v>1677</v>
      </c>
      <c r="M69" s="452">
        <v>4200</v>
      </c>
      <c r="N69" s="452">
        <v>4374.2</v>
      </c>
      <c r="O69" s="452">
        <v>1913.15</v>
      </c>
      <c r="P69" s="452">
        <v>2461.0500000000002</v>
      </c>
      <c r="Q69" s="583"/>
      <c r="R69" s="481">
        <v>1984</v>
      </c>
      <c r="S69" s="481">
        <v>2064.9499999999998</v>
      </c>
      <c r="T69" s="481">
        <v>6340</v>
      </c>
      <c r="U69" s="481">
        <v>6565.2999999999993</v>
      </c>
      <c r="V69" s="481">
        <v>3399.5</v>
      </c>
      <c r="W69" s="481">
        <v>3165.8</v>
      </c>
      <c r="X69" s="585"/>
    </row>
    <row r="70" spans="2:24">
      <c r="B70" s="449">
        <v>48</v>
      </c>
      <c r="C70" s="450" t="s">
        <v>632</v>
      </c>
      <c r="D70" s="452">
        <v>527</v>
      </c>
      <c r="E70" s="452">
        <v>541.65</v>
      </c>
      <c r="F70" s="452">
        <v>2872</v>
      </c>
      <c r="G70" s="452">
        <v>3015.95</v>
      </c>
      <c r="H70" s="452">
        <v>2001</v>
      </c>
      <c r="I70" s="452">
        <v>1014.95</v>
      </c>
      <c r="J70" s="583"/>
      <c r="K70" s="452">
        <v>3009</v>
      </c>
      <c r="L70" s="452">
        <v>3216.2</v>
      </c>
      <c r="M70" s="452">
        <v>8929</v>
      </c>
      <c r="N70" s="452">
        <v>9419.9500000000007</v>
      </c>
      <c r="O70" s="452">
        <v>4197.5</v>
      </c>
      <c r="P70" s="452">
        <v>5222.45</v>
      </c>
      <c r="Q70" s="583"/>
      <c r="R70" s="481">
        <v>3536</v>
      </c>
      <c r="S70" s="481">
        <v>3757.85</v>
      </c>
      <c r="T70" s="481">
        <v>11801</v>
      </c>
      <c r="U70" s="481">
        <v>12435.900000000001</v>
      </c>
      <c r="V70" s="481">
        <v>6198.5</v>
      </c>
      <c r="W70" s="481">
        <v>6237.4</v>
      </c>
      <c r="X70" s="585"/>
    </row>
    <row r="71" spans="2:24">
      <c r="B71" s="760" t="s">
        <v>50</v>
      </c>
      <c r="C71" s="760"/>
      <c r="D71" s="760">
        <v>97</v>
      </c>
      <c r="E71" s="761">
        <v>100</v>
      </c>
      <c r="F71" s="761">
        <v>412</v>
      </c>
      <c r="G71" s="761">
        <v>466.75</v>
      </c>
      <c r="H71" s="761">
        <v>295.89999999999998</v>
      </c>
      <c r="I71" s="761">
        <v>170.85</v>
      </c>
      <c r="J71" s="583"/>
      <c r="K71" s="761">
        <v>866</v>
      </c>
      <c r="L71" s="761">
        <v>912.8</v>
      </c>
      <c r="M71" s="761">
        <v>2116</v>
      </c>
      <c r="N71" s="761">
        <v>2244.4499999999998</v>
      </c>
      <c r="O71" s="761">
        <v>916.85</v>
      </c>
      <c r="P71" s="761">
        <v>1327.6</v>
      </c>
      <c r="Q71" s="583"/>
      <c r="R71" s="447">
        <v>963</v>
      </c>
      <c r="S71" s="447">
        <v>1012.8</v>
      </c>
      <c r="T71" s="447">
        <v>2528</v>
      </c>
      <c r="U71" s="447">
        <v>2711.2</v>
      </c>
      <c r="V71" s="447">
        <v>1212.75</v>
      </c>
      <c r="W71" s="447">
        <v>1498.4499999999998</v>
      </c>
      <c r="X71" s="585"/>
    </row>
    <row r="72" spans="2:24">
      <c r="B72" s="456">
        <v>26</v>
      </c>
      <c r="C72" s="457" t="s">
        <v>369</v>
      </c>
      <c r="D72" s="451">
        <v>97</v>
      </c>
      <c r="E72" s="451">
        <v>100</v>
      </c>
      <c r="F72" s="451">
        <v>412</v>
      </c>
      <c r="G72" s="451">
        <v>466.75</v>
      </c>
      <c r="H72" s="451">
        <v>295.89999999999998</v>
      </c>
      <c r="I72" s="451">
        <v>170.85</v>
      </c>
      <c r="J72" s="583"/>
      <c r="K72" s="451">
        <v>866</v>
      </c>
      <c r="L72" s="451">
        <v>912.8</v>
      </c>
      <c r="M72" s="451">
        <v>2116</v>
      </c>
      <c r="N72" s="451">
        <v>2244.4499999999998</v>
      </c>
      <c r="O72" s="451">
        <v>916.85</v>
      </c>
      <c r="P72" s="451">
        <v>1327.6</v>
      </c>
      <c r="Q72" s="583"/>
      <c r="R72" s="481">
        <v>963</v>
      </c>
      <c r="S72" s="481">
        <v>1012.8</v>
      </c>
      <c r="T72" s="481">
        <v>2528</v>
      </c>
      <c r="U72" s="481">
        <v>2711.2</v>
      </c>
      <c r="V72" s="481">
        <v>1212.75</v>
      </c>
      <c r="W72" s="481">
        <v>1498.4499999999998</v>
      </c>
      <c r="X72" s="585"/>
    </row>
    <row r="73" spans="2:24">
      <c r="B73" s="763">
        <v>51</v>
      </c>
      <c r="C73" s="760" t="s">
        <v>370</v>
      </c>
      <c r="D73" s="760">
        <v>42</v>
      </c>
      <c r="E73" s="761">
        <v>42.3</v>
      </c>
      <c r="F73" s="761">
        <v>98</v>
      </c>
      <c r="G73" s="761">
        <v>105.4</v>
      </c>
      <c r="H73" s="761">
        <v>73.349999999999994</v>
      </c>
      <c r="I73" s="761">
        <v>32.049999999999997</v>
      </c>
      <c r="J73" s="583"/>
      <c r="K73" s="761">
        <v>283</v>
      </c>
      <c r="L73" s="761">
        <v>290.60000000000002</v>
      </c>
      <c r="M73" s="761">
        <v>567</v>
      </c>
      <c r="N73" s="761">
        <v>586.65</v>
      </c>
      <c r="O73" s="761">
        <v>379.15</v>
      </c>
      <c r="P73" s="761">
        <v>207.5</v>
      </c>
      <c r="Q73" s="583"/>
      <c r="R73" s="447">
        <v>325</v>
      </c>
      <c r="S73" s="447">
        <v>332.90000000000003</v>
      </c>
      <c r="T73" s="447">
        <v>665</v>
      </c>
      <c r="U73" s="447">
        <v>692.05</v>
      </c>
      <c r="V73" s="447">
        <v>452.5</v>
      </c>
      <c r="W73" s="447">
        <v>239.55</v>
      </c>
      <c r="X73" s="585"/>
    </row>
    <row r="74" spans="2:24" ht="15.75" thickBot="1">
      <c r="B74" s="764">
        <v>52</v>
      </c>
      <c r="C74" s="765" t="s">
        <v>371</v>
      </c>
      <c r="D74" s="765">
        <v>19</v>
      </c>
      <c r="E74" s="766">
        <v>18.399999999999999</v>
      </c>
      <c r="F74" s="766">
        <v>47</v>
      </c>
      <c r="G74" s="766">
        <v>43.5</v>
      </c>
      <c r="H74" s="766">
        <v>23.3</v>
      </c>
      <c r="I74" s="766">
        <v>20.2</v>
      </c>
      <c r="J74" s="583"/>
      <c r="K74" s="766">
        <v>310</v>
      </c>
      <c r="L74" s="766">
        <v>325.45</v>
      </c>
      <c r="M74" s="766">
        <v>628</v>
      </c>
      <c r="N74" s="766">
        <v>673.9</v>
      </c>
      <c r="O74" s="766">
        <v>471.35</v>
      </c>
      <c r="P74" s="766">
        <v>202.55</v>
      </c>
      <c r="Q74" s="583"/>
      <c r="R74" s="464">
        <v>329</v>
      </c>
      <c r="S74" s="464">
        <v>343.84999999999997</v>
      </c>
      <c r="T74" s="464">
        <v>675</v>
      </c>
      <c r="U74" s="464">
        <v>717.4</v>
      </c>
      <c r="V74" s="464">
        <v>494.65000000000003</v>
      </c>
      <c r="W74" s="464">
        <v>222.75</v>
      </c>
      <c r="X74" s="585"/>
    </row>
    <row r="75" spans="2:24" ht="21.75" thickBot="1">
      <c r="B75" s="1183" t="s">
        <v>352</v>
      </c>
      <c r="C75" s="1183"/>
      <c r="D75" s="925">
        <v>16055</v>
      </c>
      <c r="E75" s="925">
        <v>16408.8</v>
      </c>
      <c r="F75" s="925">
        <v>102031</v>
      </c>
      <c r="G75" s="925">
        <v>104939.4</v>
      </c>
      <c r="H75" s="925">
        <v>60422.7</v>
      </c>
      <c r="I75" s="925">
        <v>44516.7</v>
      </c>
      <c r="J75" s="926">
        <v>0</v>
      </c>
      <c r="K75" s="925">
        <v>131347</v>
      </c>
      <c r="L75" s="925">
        <v>140558.15</v>
      </c>
      <c r="M75" s="925">
        <v>497319</v>
      </c>
      <c r="N75" s="925">
        <v>528252.55000000005</v>
      </c>
      <c r="O75" s="925">
        <v>249646.2</v>
      </c>
      <c r="P75" s="925">
        <v>278606.34999999998</v>
      </c>
      <c r="Q75" s="926">
        <v>0</v>
      </c>
      <c r="R75" s="925">
        <v>147402</v>
      </c>
      <c r="S75" s="925">
        <v>156966.94999999998</v>
      </c>
      <c r="T75" s="925">
        <v>599350</v>
      </c>
      <c r="U75" s="925">
        <v>633191.94999999995</v>
      </c>
      <c r="V75" s="925">
        <v>310068.90000000002</v>
      </c>
      <c r="W75" s="925">
        <v>323123.05</v>
      </c>
      <c r="X75" s="585"/>
    </row>
    <row r="76" spans="2:24">
      <c r="D76" s="474"/>
      <c r="E76" s="474"/>
      <c r="F76" s="474"/>
      <c r="G76" s="474"/>
      <c r="H76" s="474"/>
      <c r="I76" s="474"/>
      <c r="K76" s="474"/>
      <c r="L76" s="474"/>
      <c r="M76" s="474"/>
      <c r="N76" s="474"/>
      <c r="O76" s="474"/>
      <c r="P76" s="474"/>
    </row>
    <row r="77" spans="2:24">
      <c r="D77" s="474"/>
      <c r="E77" s="474"/>
      <c r="F77" s="474"/>
      <c r="G77" s="474"/>
      <c r="H77" s="474"/>
      <c r="I77" s="474"/>
      <c r="K77" s="474"/>
      <c r="L77" s="474"/>
      <c r="M77" s="474"/>
      <c r="N77" s="474"/>
      <c r="O77" s="474"/>
      <c r="P77" s="474"/>
      <c r="W77" s="812"/>
    </row>
    <row r="78" spans="2:24">
      <c r="D78" s="474" t="s">
        <v>674</v>
      </c>
      <c r="E78" s="474"/>
      <c r="F78" s="474"/>
      <c r="G78" s="474"/>
      <c r="H78" s="474"/>
      <c r="I78" s="474"/>
      <c r="K78" s="474"/>
      <c r="L78" s="474"/>
      <c r="M78" s="474"/>
      <c r="N78" s="813"/>
      <c r="O78" s="474"/>
      <c r="P78" s="474"/>
    </row>
    <row r="79" spans="2:24">
      <c r="D79" s="474"/>
      <c r="E79" s="474"/>
      <c r="F79" s="474"/>
      <c r="G79" s="474"/>
      <c r="H79" s="474"/>
      <c r="I79" s="474"/>
      <c r="K79" s="474"/>
      <c r="L79" s="474"/>
      <c r="M79" s="474"/>
      <c r="N79" s="474"/>
      <c r="O79" s="474"/>
      <c r="P79" s="474"/>
    </row>
  </sheetData>
  <mergeCells count="16">
    <mergeCell ref="B75:C75"/>
    <mergeCell ref="B1:W1"/>
    <mergeCell ref="B2:W2"/>
    <mergeCell ref="B3:C5"/>
    <mergeCell ref="D3:I3"/>
    <mergeCell ref="K3:P3"/>
    <mergeCell ref="R3:W3"/>
    <mergeCell ref="D4:E4"/>
    <mergeCell ref="F4:G4"/>
    <mergeCell ref="H4:I4"/>
    <mergeCell ref="K4:L4"/>
    <mergeCell ref="M4:N4"/>
    <mergeCell ref="O4:P4"/>
    <mergeCell ref="R4:S4"/>
    <mergeCell ref="T4:U4"/>
    <mergeCell ref="V4:W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1">
    <pageSetUpPr fitToPage="1"/>
  </sheetPr>
  <dimension ref="A1:AD98"/>
  <sheetViews>
    <sheetView showGridLines="0" showRowColHeaders="0" tabSelected="1" zoomScale="70" zoomScaleNormal="70" workbookViewId="0">
      <pane xSplit="3" ySplit="5" topLeftCell="H6" activePane="bottomRight" state="frozen"/>
      <selection activeCell="K38" sqref="K38"/>
      <selection pane="topRight" activeCell="K38" sqref="K38"/>
      <selection pane="bottomLeft" activeCell="K38" sqref="K38"/>
      <selection pane="bottomRight" activeCell="AA94" sqref="AA94"/>
    </sheetView>
  </sheetViews>
  <sheetFormatPr baseColWidth="10" defaultRowHeight="15"/>
  <cols>
    <col min="1" max="1" width="3.28515625" style="329" customWidth="1"/>
    <col min="2" max="2" width="4.7109375" style="470" customWidth="1"/>
    <col min="3" max="3" width="70.85546875" style="463" customWidth="1"/>
    <col min="4" max="7" width="16.7109375" style="463" customWidth="1"/>
    <col min="8" max="8" width="14.42578125" style="463" customWidth="1"/>
    <col min="9" max="9" width="17.140625" style="463" customWidth="1"/>
    <col min="10" max="10" width="2.28515625" style="462" customWidth="1"/>
    <col min="11" max="14" width="16.7109375" style="463" customWidth="1"/>
    <col min="15" max="16" width="14.42578125" style="463" customWidth="1"/>
    <col min="17" max="17" width="2.28515625" style="462" customWidth="1"/>
    <col min="18" max="21" width="16.7109375" style="463" customWidth="1"/>
    <col min="22" max="23" width="14.42578125" style="463" customWidth="1"/>
    <col min="24" max="29" width="11.42578125" style="442"/>
    <col min="30" max="16384" width="11.42578125" style="463"/>
  </cols>
  <sheetData>
    <row r="1" spans="1:30" s="442" customFormat="1" ht="29.25">
      <c r="A1" s="329"/>
      <c r="B1" s="465"/>
      <c r="C1" s="1184" t="s">
        <v>675</v>
      </c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4"/>
      <c r="O1" s="1184"/>
      <c r="P1" s="1184"/>
      <c r="Q1" s="1184"/>
      <c r="R1" s="1184"/>
      <c r="S1" s="1184"/>
      <c r="T1" s="1184"/>
      <c r="U1" s="1184"/>
      <c r="V1" s="1184"/>
      <c r="W1" s="1184"/>
      <c r="X1" s="1184"/>
      <c r="AD1" s="463"/>
    </row>
    <row r="2" spans="1:30" s="442" customFormat="1" ht="31.5" customHeight="1">
      <c r="A2" s="439"/>
      <c r="B2" s="465"/>
      <c r="C2" s="1186" t="s">
        <v>633</v>
      </c>
      <c r="D2" s="1186"/>
      <c r="E2" s="1186"/>
      <c r="F2" s="1186"/>
      <c r="G2" s="1186"/>
      <c r="H2" s="1186"/>
      <c r="I2" s="1186"/>
      <c r="J2" s="1186"/>
      <c r="K2" s="1186"/>
      <c r="L2" s="1186"/>
      <c r="M2" s="1186"/>
      <c r="N2" s="1186"/>
      <c r="O2" s="1186"/>
      <c r="P2" s="1186"/>
      <c r="Q2" s="1186"/>
      <c r="R2" s="1186"/>
      <c r="S2" s="1186"/>
      <c r="T2" s="1186"/>
      <c r="U2" s="1186"/>
      <c r="V2" s="1186"/>
      <c r="W2" s="1186"/>
      <c r="AD2" s="463"/>
    </row>
    <row r="3" spans="1:30" s="442" customFormat="1" ht="38.25" customHeight="1">
      <c r="A3" s="439"/>
      <c r="B3" s="1201" t="s">
        <v>372</v>
      </c>
      <c r="C3" s="1201"/>
      <c r="D3" s="1194" t="s">
        <v>350</v>
      </c>
      <c r="E3" s="1194"/>
      <c r="F3" s="1194"/>
      <c r="G3" s="1194"/>
      <c r="H3" s="1194"/>
      <c r="I3" s="1194"/>
      <c r="J3" s="443"/>
      <c r="K3" s="1194" t="s">
        <v>351</v>
      </c>
      <c r="L3" s="1194"/>
      <c r="M3" s="1194"/>
      <c r="N3" s="1194"/>
      <c r="O3" s="1194"/>
      <c r="P3" s="1195"/>
      <c r="Q3" s="443"/>
      <c r="R3" s="1194" t="s">
        <v>352</v>
      </c>
      <c r="S3" s="1194"/>
      <c r="T3" s="1194"/>
      <c r="U3" s="1194"/>
      <c r="V3" s="1194"/>
      <c r="W3" s="1195"/>
    </row>
    <row r="4" spans="1:30" s="442" customFormat="1" ht="38.25" customHeight="1">
      <c r="A4" s="439"/>
      <c r="B4" s="1201"/>
      <c r="C4" s="1201"/>
      <c r="D4" s="1197" t="s">
        <v>353</v>
      </c>
      <c r="E4" s="1202"/>
      <c r="F4" s="1202" t="s">
        <v>523</v>
      </c>
      <c r="G4" s="1202"/>
      <c r="H4" s="1198" t="s">
        <v>611</v>
      </c>
      <c r="I4" s="1199"/>
      <c r="J4" s="444"/>
      <c r="K4" s="1197" t="s">
        <v>353</v>
      </c>
      <c r="L4" s="1202"/>
      <c r="M4" s="1202" t="s">
        <v>523</v>
      </c>
      <c r="N4" s="1202"/>
      <c r="O4" s="1198" t="s">
        <v>611</v>
      </c>
      <c r="P4" s="1199"/>
      <c r="Q4" s="445"/>
      <c r="R4" s="1202" t="s">
        <v>353</v>
      </c>
      <c r="S4" s="1202"/>
      <c r="T4" s="1202" t="s">
        <v>523</v>
      </c>
      <c r="U4" s="1202"/>
      <c r="V4" s="1198" t="s">
        <v>611</v>
      </c>
      <c r="W4" s="1199"/>
    </row>
    <row r="5" spans="1:30" s="442" customFormat="1" ht="38.25" customHeight="1">
      <c r="A5" s="440"/>
      <c r="B5" s="1201"/>
      <c r="C5" s="1201"/>
      <c r="D5" s="811" t="s">
        <v>649</v>
      </c>
      <c r="E5" s="603" t="s">
        <v>650</v>
      </c>
      <c r="F5" s="930" t="s">
        <v>649</v>
      </c>
      <c r="G5" s="603" t="s">
        <v>650</v>
      </c>
      <c r="H5" s="603" t="s">
        <v>87</v>
      </c>
      <c r="I5" s="587" t="s">
        <v>88</v>
      </c>
      <c r="J5" s="445"/>
      <c r="K5" s="930" t="s">
        <v>649</v>
      </c>
      <c r="L5" s="603" t="s">
        <v>650</v>
      </c>
      <c r="M5" s="930" t="s">
        <v>649</v>
      </c>
      <c r="N5" s="603" t="s">
        <v>650</v>
      </c>
      <c r="O5" s="587" t="s">
        <v>87</v>
      </c>
      <c r="P5" s="587" t="s">
        <v>88</v>
      </c>
      <c r="Q5" s="445"/>
      <c r="R5" s="930" t="s">
        <v>649</v>
      </c>
      <c r="S5" s="603" t="s">
        <v>650</v>
      </c>
      <c r="T5" s="930" t="s">
        <v>649</v>
      </c>
      <c r="U5" s="603" t="s">
        <v>650</v>
      </c>
      <c r="V5" s="587" t="s">
        <v>87</v>
      </c>
      <c r="W5" s="587" t="s">
        <v>88</v>
      </c>
    </row>
    <row r="6" spans="1:30" s="469" customFormat="1" ht="18" customHeight="1">
      <c r="A6" s="440"/>
      <c r="B6" s="770" t="s">
        <v>251</v>
      </c>
      <c r="C6" s="771" t="s">
        <v>373</v>
      </c>
      <c r="D6" s="466">
        <v>31</v>
      </c>
      <c r="E6" s="466">
        <v>30.45</v>
      </c>
      <c r="F6" s="466">
        <v>54</v>
      </c>
      <c r="G6" s="466">
        <v>59.35</v>
      </c>
      <c r="H6" s="466">
        <v>34.75</v>
      </c>
      <c r="I6" s="466">
        <v>24.6</v>
      </c>
      <c r="J6" s="467"/>
      <c r="K6" s="466">
        <v>184</v>
      </c>
      <c r="L6" s="466">
        <v>196.6</v>
      </c>
      <c r="M6" s="466">
        <v>469</v>
      </c>
      <c r="N6" s="466">
        <v>494.35</v>
      </c>
      <c r="O6" s="466">
        <v>315.64999999999998</v>
      </c>
      <c r="P6" s="466">
        <v>178.7</v>
      </c>
      <c r="Q6" s="468"/>
      <c r="R6" s="466">
        <v>215</v>
      </c>
      <c r="S6" s="466">
        <v>227.04999999999998</v>
      </c>
      <c r="T6" s="466">
        <v>523</v>
      </c>
      <c r="U6" s="466">
        <v>553.70000000000005</v>
      </c>
      <c r="V6" s="466">
        <v>350.4</v>
      </c>
      <c r="W6" s="466">
        <v>203.29999999999998</v>
      </c>
      <c r="Y6" s="1207"/>
      <c r="Z6" s="1207"/>
      <c r="AA6" s="1207"/>
      <c r="AB6" s="1207"/>
      <c r="AC6" s="1207"/>
    </row>
    <row r="7" spans="1:30" ht="15.75">
      <c r="B7" s="772" t="s">
        <v>252</v>
      </c>
      <c r="C7" s="773" t="s">
        <v>374</v>
      </c>
      <c r="D7" s="577">
        <v>5</v>
      </c>
      <c r="E7" s="577">
        <v>5.3</v>
      </c>
      <c r="F7" s="466">
        <v>18</v>
      </c>
      <c r="G7" s="577">
        <v>18.7</v>
      </c>
      <c r="H7" s="577">
        <v>12.45</v>
      </c>
      <c r="I7" s="577">
        <v>6.25</v>
      </c>
      <c r="J7" s="578"/>
      <c r="K7" s="577">
        <v>17</v>
      </c>
      <c r="L7" s="577">
        <v>18</v>
      </c>
      <c r="M7" s="466">
        <v>28</v>
      </c>
      <c r="N7" s="577">
        <v>30.55</v>
      </c>
      <c r="O7" s="577">
        <v>25.6</v>
      </c>
      <c r="P7" s="577">
        <v>4.95</v>
      </c>
      <c r="Q7" s="578"/>
      <c r="R7" s="466">
        <v>22</v>
      </c>
      <c r="S7" s="466">
        <v>23.3</v>
      </c>
      <c r="T7" s="466">
        <v>46</v>
      </c>
      <c r="U7" s="466">
        <v>49.25</v>
      </c>
      <c r="V7" s="466">
        <v>38.049999999999997</v>
      </c>
      <c r="W7" s="466">
        <v>11.2</v>
      </c>
      <c r="Y7" s="1207"/>
      <c r="Z7" s="1207"/>
      <c r="AA7" s="1207"/>
      <c r="AB7" s="1207"/>
      <c r="AC7" s="1207"/>
    </row>
    <row r="8" spans="1:30" ht="15.75">
      <c r="B8" s="772" t="s">
        <v>253</v>
      </c>
      <c r="C8" s="773" t="s">
        <v>375</v>
      </c>
      <c r="D8" s="577">
        <v>6</v>
      </c>
      <c r="E8" s="577">
        <v>6</v>
      </c>
      <c r="F8" s="466">
        <v>22</v>
      </c>
      <c r="G8" s="577">
        <v>24.2</v>
      </c>
      <c r="H8" s="577">
        <v>21.3</v>
      </c>
      <c r="I8" s="577">
        <v>2.9</v>
      </c>
      <c r="J8" s="578"/>
      <c r="K8" s="577">
        <v>36</v>
      </c>
      <c r="L8" s="577">
        <v>39.9</v>
      </c>
      <c r="M8" s="466">
        <v>84</v>
      </c>
      <c r="N8" s="577">
        <v>91.4</v>
      </c>
      <c r="O8" s="577">
        <v>70.25</v>
      </c>
      <c r="P8" s="577">
        <v>21.15</v>
      </c>
      <c r="Q8" s="578"/>
      <c r="R8" s="466">
        <v>42</v>
      </c>
      <c r="S8" s="466">
        <v>45.9</v>
      </c>
      <c r="T8" s="466">
        <v>106</v>
      </c>
      <c r="U8" s="466">
        <v>115.60000000000001</v>
      </c>
      <c r="V8" s="466">
        <v>91.55</v>
      </c>
      <c r="W8" s="466">
        <v>24.049999999999997</v>
      </c>
      <c r="Y8" s="1207"/>
      <c r="Z8" s="1207"/>
      <c r="AA8" s="1207"/>
      <c r="AB8" s="1207"/>
      <c r="AC8" s="1207"/>
    </row>
    <row r="9" spans="1:30" ht="15.75">
      <c r="B9" s="772" t="s">
        <v>254</v>
      </c>
      <c r="C9" s="773" t="s">
        <v>376</v>
      </c>
      <c r="D9" s="577">
        <v>2</v>
      </c>
      <c r="E9" s="577">
        <v>2</v>
      </c>
      <c r="F9" s="466">
        <v>2</v>
      </c>
      <c r="G9" s="577">
        <v>2</v>
      </c>
      <c r="H9" s="577">
        <v>2</v>
      </c>
      <c r="I9" s="577">
        <v>0</v>
      </c>
      <c r="J9" s="578"/>
      <c r="K9" s="577">
        <v>1</v>
      </c>
      <c r="L9" s="577">
        <v>1</v>
      </c>
      <c r="M9" s="466">
        <v>2</v>
      </c>
      <c r="N9" s="577">
        <v>2.65</v>
      </c>
      <c r="O9" s="577">
        <v>1.65</v>
      </c>
      <c r="P9" s="577">
        <v>1</v>
      </c>
      <c r="Q9" s="578"/>
      <c r="R9" s="466">
        <v>3</v>
      </c>
      <c r="S9" s="466">
        <v>3</v>
      </c>
      <c r="T9" s="466">
        <v>4</v>
      </c>
      <c r="U9" s="466">
        <v>4.6500000000000004</v>
      </c>
      <c r="V9" s="466">
        <v>3.65</v>
      </c>
      <c r="W9" s="466">
        <v>1</v>
      </c>
      <c r="Y9" s="1207"/>
      <c r="Z9" s="1207"/>
      <c r="AA9" s="1207"/>
      <c r="AB9" s="1207"/>
      <c r="AC9" s="1207"/>
    </row>
    <row r="10" spans="1:30" ht="15.75">
      <c r="B10" s="774" t="s">
        <v>533</v>
      </c>
      <c r="C10" s="775" t="s">
        <v>377</v>
      </c>
      <c r="D10" s="577">
        <v>0</v>
      </c>
      <c r="E10" s="577">
        <v>0</v>
      </c>
      <c r="F10" s="466">
        <v>0</v>
      </c>
      <c r="G10" s="577">
        <v>0</v>
      </c>
      <c r="H10" s="577">
        <v>0</v>
      </c>
      <c r="I10" s="577">
        <v>0</v>
      </c>
      <c r="J10" s="578"/>
      <c r="K10" s="577">
        <v>0</v>
      </c>
      <c r="L10" s="577">
        <v>0.2</v>
      </c>
      <c r="M10" s="466">
        <v>0</v>
      </c>
      <c r="N10" s="577">
        <v>0.2</v>
      </c>
      <c r="O10" s="577">
        <v>0</v>
      </c>
      <c r="P10" s="577">
        <v>0.2</v>
      </c>
      <c r="Q10" s="578"/>
      <c r="R10" s="466">
        <v>0</v>
      </c>
      <c r="S10" s="466">
        <v>0.2</v>
      </c>
      <c r="T10" s="466">
        <v>0</v>
      </c>
      <c r="U10" s="466">
        <v>0.2</v>
      </c>
      <c r="V10" s="466">
        <v>0</v>
      </c>
      <c r="W10" s="466">
        <v>0.2</v>
      </c>
      <c r="Y10" s="1207"/>
      <c r="Z10" s="1207"/>
      <c r="AA10" s="1207"/>
      <c r="AB10" s="1207"/>
      <c r="AC10" s="1207"/>
    </row>
    <row r="11" spans="1:30" ht="15.75">
      <c r="B11" s="772" t="s">
        <v>255</v>
      </c>
      <c r="C11" s="773" t="s">
        <v>378</v>
      </c>
      <c r="D11" s="577">
        <v>2</v>
      </c>
      <c r="E11" s="577">
        <v>2.95</v>
      </c>
      <c r="F11" s="466">
        <v>21</v>
      </c>
      <c r="G11" s="577">
        <v>68.75</v>
      </c>
      <c r="H11" s="577">
        <v>53.55</v>
      </c>
      <c r="I11" s="577">
        <v>15.2</v>
      </c>
      <c r="J11" s="578"/>
      <c r="K11" s="577">
        <v>0</v>
      </c>
      <c r="L11" s="577">
        <v>0</v>
      </c>
      <c r="M11" s="466">
        <v>0</v>
      </c>
      <c r="N11" s="577">
        <v>0</v>
      </c>
      <c r="O11" s="577">
        <v>0</v>
      </c>
      <c r="P11" s="577">
        <v>0</v>
      </c>
      <c r="Q11" s="578"/>
      <c r="R11" s="466">
        <v>2</v>
      </c>
      <c r="S11" s="466">
        <v>2.95</v>
      </c>
      <c r="T11" s="466">
        <v>21</v>
      </c>
      <c r="U11" s="466">
        <v>68.75</v>
      </c>
      <c r="V11" s="466">
        <v>53.55</v>
      </c>
      <c r="W11" s="466">
        <v>15.2</v>
      </c>
      <c r="Y11" s="1207"/>
      <c r="Z11" s="1207"/>
      <c r="AA11" s="1207"/>
      <c r="AB11" s="1207"/>
      <c r="AC11" s="1207"/>
    </row>
    <row r="12" spans="1:30" ht="15.75">
      <c r="B12" s="772" t="s">
        <v>256</v>
      </c>
      <c r="C12" s="773" t="s">
        <v>379</v>
      </c>
      <c r="D12" s="577">
        <v>30</v>
      </c>
      <c r="E12" s="577">
        <v>32.4</v>
      </c>
      <c r="F12" s="466">
        <v>169</v>
      </c>
      <c r="G12" s="577">
        <v>182.3</v>
      </c>
      <c r="H12" s="577">
        <v>173.6</v>
      </c>
      <c r="I12" s="577">
        <v>8.6999999999999993</v>
      </c>
      <c r="J12" s="578"/>
      <c r="K12" s="577">
        <v>21</v>
      </c>
      <c r="L12" s="577">
        <v>23.4</v>
      </c>
      <c r="M12" s="466">
        <v>41</v>
      </c>
      <c r="N12" s="577">
        <v>45.6</v>
      </c>
      <c r="O12" s="577">
        <v>34.700000000000003</v>
      </c>
      <c r="P12" s="577">
        <v>10.9</v>
      </c>
      <c r="Q12" s="578"/>
      <c r="R12" s="466">
        <v>51</v>
      </c>
      <c r="S12" s="466">
        <v>55.8</v>
      </c>
      <c r="T12" s="466">
        <v>210</v>
      </c>
      <c r="U12" s="466">
        <v>227.9</v>
      </c>
      <c r="V12" s="466">
        <v>208.3</v>
      </c>
      <c r="W12" s="466">
        <v>19.600000000000001</v>
      </c>
      <c r="Y12" s="1207"/>
      <c r="Z12" s="1207"/>
      <c r="AA12" s="1207"/>
      <c r="AB12" s="1207"/>
      <c r="AC12" s="1207"/>
    </row>
    <row r="13" spans="1:30" ht="15.75">
      <c r="B13" s="772" t="s">
        <v>257</v>
      </c>
      <c r="C13" s="773" t="s">
        <v>380</v>
      </c>
      <c r="D13" s="577">
        <v>1</v>
      </c>
      <c r="E13" s="577">
        <v>1.6</v>
      </c>
      <c r="F13" s="466">
        <v>4</v>
      </c>
      <c r="G13" s="577">
        <v>9.35</v>
      </c>
      <c r="H13" s="577">
        <v>1.6</v>
      </c>
      <c r="I13" s="577">
        <v>7.75</v>
      </c>
      <c r="J13" s="578"/>
      <c r="K13" s="577">
        <v>2</v>
      </c>
      <c r="L13" s="577">
        <v>2.75</v>
      </c>
      <c r="M13" s="466">
        <v>2</v>
      </c>
      <c r="N13" s="577">
        <v>2.75</v>
      </c>
      <c r="O13" s="577">
        <v>1</v>
      </c>
      <c r="P13" s="577">
        <v>1.75</v>
      </c>
      <c r="Q13" s="578"/>
      <c r="R13" s="466">
        <v>3</v>
      </c>
      <c r="S13" s="466">
        <v>4.3499999999999996</v>
      </c>
      <c r="T13" s="466">
        <v>6</v>
      </c>
      <c r="U13" s="466">
        <v>12.1</v>
      </c>
      <c r="V13" s="466">
        <v>2.6</v>
      </c>
      <c r="W13" s="466">
        <v>9.5</v>
      </c>
      <c r="Y13" s="1207"/>
      <c r="Z13" s="1207"/>
      <c r="AA13" s="1207"/>
      <c r="AB13" s="1207"/>
      <c r="AC13" s="1207"/>
    </row>
    <row r="14" spans="1:30" ht="15.75">
      <c r="B14" s="772" t="s">
        <v>245</v>
      </c>
      <c r="C14" s="773" t="s">
        <v>381</v>
      </c>
      <c r="D14" s="577">
        <v>362</v>
      </c>
      <c r="E14" s="577">
        <v>375.5</v>
      </c>
      <c r="F14" s="466">
        <v>2390</v>
      </c>
      <c r="G14" s="577">
        <v>2413</v>
      </c>
      <c r="H14" s="577">
        <v>1443.65</v>
      </c>
      <c r="I14" s="577">
        <v>969.35</v>
      </c>
      <c r="J14" s="578"/>
      <c r="K14" s="577">
        <v>1445</v>
      </c>
      <c r="L14" s="577">
        <v>1542.45</v>
      </c>
      <c r="M14" s="466">
        <v>5412</v>
      </c>
      <c r="N14" s="577">
        <v>5724.55</v>
      </c>
      <c r="O14" s="577">
        <v>3051.8</v>
      </c>
      <c r="P14" s="577">
        <v>2672.75</v>
      </c>
      <c r="Q14" s="578"/>
      <c r="R14" s="466">
        <v>1807</v>
      </c>
      <c r="S14" s="466">
        <v>1917.95</v>
      </c>
      <c r="T14" s="466">
        <v>7802</v>
      </c>
      <c r="U14" s="466">
        <v>8137.55</v>
      </c>
      <c r="V14" s="466">
        <v>4495.4500000000007</v>
      </c>
      <c r="W14" s="466">
        <v>3642.1</v>
      </c>
      <c r="Y14" s="1207"/>
      <c r="Z14" s="1207"/>
      <c r="AA14" s="1207"/>
      <c r="AB14" s="1207"/>
      <c r="AC14" s="1207"/>
    </row>
    <row r="15" spans="1:30" ht="15.75">
      <c r="B15" s="772" t="s">
        <v>246</v>
      </c>
      <c r="C15" s="773" t="s">
        <v>382</v>
      </c>
      <c r="D15" s="577">
        <v>89</v>
      </c>
      <c r="E15" s="577">
        <v>95.85</v>
      </c>
      <c r="F15" s="466">
        <v>440</v>
      </c>
      <c r="G15" s="577">
        <v>532</v>
      </c>
      <c r="H15" s="577">
        <v>346.35</v>
      </c>
      <c r="I15" s="577">
        <v>185.65</v>
      </c>
      <c r="J15" s="578"/>
      <c r="K15" s="577">
        <v>361</v>
      </c>
      <c r="L15" s="577">
        <v>384.5</v>
      </c>
      <c r="M15" s="466">
        <v>1013</v>
      </c>
      <c r="N15" s="577">
        <v>1074.8499999999999</v>
      </c>
      <c r="O15" s="577">
        <v>685.05</v>
      </c>
      <c r="P15" s="577">
        <v>389.8</v>
      </c>
      <c r="Q15" s="578"/>
      <c r="R15" s="466">
        <v>450</v>
      </c>
      <c r="S15" s="466">
        <v>480.35</v>
      </c>
      <c r="T15" s="466">
        <v>1453</v>
      </c>
      <c r="U15" s="466">
        <v>1606.85</v>
      </c>
      <c r="V15" s="466">
        <v>1031.4000000000001</v>
      </c>
      <c r="W15" s="466">
        <v>575.45000000000005</v>
      </c>
      <c r="Y15" s="1207"/>
      <c r="Z15" s="1207"/>
      <c r="AA15" s="1207"/>
      <c r="AB15" s="1207"/>
      <c r="AC15" s="1207"/>
    </row>
    <row r="16" spans="1:30" ht="15.75">
      <c r="B16" s="772" t="s">
        <v>174</v>
      </c>
      <c r="C16" s="773" t="s">
        <v>383</v>
      </c>
      <c r="D16" s="577">
        <v>1</v>
      </c>
      <c r="E16" s="577">
        <v>1</v>
      </c>
      <c r="F16" s="466">
        <v>13</v>
      </c>
      <c r="G16" s="577">
        <v>15.3</v>
      </c>
      <c r="H16" s="577">
        <v>13.45</v>
      </c>
      <c r="I16" s="577">
        <v>1.85</v>
      </c>
      <c r="J16" s="578"/>
      <c r="K16" s="577">
        <v>4</v>
      </c>
      <c r="L16" s="577">
        <v>4</v>
      </c>
      <c r="M16" s="466">
        <v>6</v>
      </c>
      <c r="N16" s="577">
        <v>6</v>
      </c>
      <c r="O16" s="577">
        <v>4</v>
      </c>
      <c r="P16" s="577">
        <v>2</v>
      </c>
      <c r="Q16" s="578"/>
      <c r="R16" s="466">
        <v>5</v>
      </c>
      <c r="S16" s="466">
        <v>5</v>
      </c>
      <c r="T16" s="466">
        <v>19</v>
      </c>
      <c r="U16" s="466">
        <v>21.3</v>
      </c>
      <c r="V16" s="466">
        <v>17.45</v>
      </c>
      <c r="W16" s="466">
        <v>3.85</v>
      </c>
      <c r="Y16" s="1207"/>
      <c r="Z16" s="1207"/>
      <c r="AA16" s="1207"/>
      <c r="AB16" s="1207"/>
      <c r="AC16" s="1207"/>
    </row>
    <row r="17" spans="2:29" ht="15.75">
      <c r="B17" s="772" t="s">
        <v>175</v>
      </c>
      <c r="C17" s="773" t="s">
        <v>384</v>
      </c>
      <c r="D17" s="577">
        <v>154</v>
      </c>
      <c r="E17" s="577">
        <v>158.85</v>
      </c>
      <c r="F17" s="466">
        <v>987</v>
      </c>
      <c r="G17" s="577">
        <v>1109.8</v>
      </c>
      <c r="H17" s="577">
        <v>638.95000000000005</v>
      </c>
      <c r="I17" s="577">
        <v>470.85</v>
      </c>
      <c r="J17" s="578"/>
      <c r="K17" s="577">
        <v>320</v>
      </c>
      <c r="L17" s="577">
        <v>351.5</v>
      </c>
      <c r="M17" s="466">
        <v>1504</v>
      </c>
      <c r="N17" s="577">
        <v>1650.4</v>
      </c>
      <c r="O17" s="577">
        <v>768.65</v>
      </c>
      <c r="P17" s="577">
        <v>881.75</v>
      </c>
      <c r="Q17" s="578"/>
      <c r="R17" s="466">
        <v>474</v>
      </c>
      <c r="S17" s="466">
        <v>510.35</v>
      </c>
      <c r="T17" s="466">
        <v>2491</v>
      </c>
      <c r="U17" s="466">
        <v>2760.2</v>
      </c>
      <c r="V17" s="466">
        <v>1407.6</v>
      </c>
      <c r="W17" s="466">
        <v>1352.6</v>
      </c>
      <c r="Y17" s="1207"/>
      <c r="Z17" s="1207"/>
      <c r="AA17" s="1207"/>
      <c r="AB17" s="1207"/>
      <c r="AC17" s="1207"/>
    </row>
    <row r="18" spans="2:29" ht="15.75">
      <c r="B18" s="772" t="s">
        <v>167</v>
      </c>
      <c r="C18" s="773" t="s">
        <v>385</v>
      </c>
      <c r="D18" s="577">
        <v>123</v>
      </c>
      <c r="E18" s="577">
        <v>123.8</v>
      </c>
      <c r="F18" s="466">
        <v>1015</v>
      </c>
      <c r="G18" s="577">
        <v>972.8</v>
      </c>
      <c r="H18" s="577">
        <v>226.55</v>
      </c>
      <c r="I18" s="577">
        <v>746.25</v>
      </c>
      <c r="J18" s="578"/>
      <c r="K18" s="577">
        <v>748</v>
      </c>
      <c r="L18" s="577">
        <v>789.2</v>
      </c>
      <c r="M18" s="466">
        <v>2422</v>
      </c>
      <c r="N18" s="577">
        <v>2563.65</v>
      </c>
      <c r="O18" s="577">
        <v>576.04999999999995</v>
      </c>
      <c r="P18" s="577">
        <v>1987.6</v>
      </c>
      <c r="Q18" s="578"/>
      <c r="R18" s="466">
        <v>871</v>
      </c>
      <c r="S18" s="466">
        <v>913</v>
      </c>
      <c r="T18" s="466">
        <v>3437</v>
      </c>
      <c r="U18" s="466">
        <v>3536.45</v>
      </c>
      <c r="V18" s="466">
        <v>802.59999999999991</v>
      </c>
      <c r="W18" s="466">
        <v>2733.85</v>
      </c>
      <c r="Y18" s="1207"/>
      <c r="Z18" s="1207"/>
      <c r="AA18" s="1207"/>
      <c r="AB18" s="1207"/>
      <c r="AC18" s="1207"/>
    </row>
    <row r="19" spans="2:29" ht="15.75">
      <c r="B19" s="772" t="s">
        <v>170</v>
      </c>
      <c r="C19" s="773" t="s">
        <v>386</v>
      </c>
      <c r="D19" s="577">
        <v>72</v>
      </c>
      <c r="E19" s="577">
        <v>77.099999999999994</v>
      </c>
      <c r="F19" s="466">
        <v>444</v>
      </c>
      <c r="G19" s="577">
        <v>513.70000000000005</v>
      </c>
      <c r="H19" s="577">
        <v>327.55</v>
      </c>
      <c r="I19" s="577">
        <v>186.15</v>
      </c>
      <c r="J19" s="578"/>
      <c r="K19" s="577">
        <v>240</v>
      </c>
      <c r="L19" s="577">
        <v>264.2</v>
      </c>
      <c r="M19" s="466">
        <v>1098</v>
      </c>
      <c r="N19" s="577">
        <v>1242.45</v>
      </c>
      <c r="O19" s="577">
        <v>650.54999999999995</v>
      </c>
      <c r="P19" s="577">
        <v>591.9</v>
      </c>
      <c r="Q19" s="578"/>
      <c r="R19" s="466">
        <v>312</v>
      </c>
      <c r="S19" s="466">
        <v>341.29999999999995</v>
      </c>
      <c r="T19" s="466">
        <v>1542</v>
      </c>
      <c r="U19" s="466">
        <v>1756.15</v>
      </c>
      <c r="V19" s="466">
        <v>978.09999999999991</v>
      </c>
      <c r="W19" s="466">
        <v>778.05</v>
      </c>
      <c r="Y19" s="1207"/>
      <c r="Z19" s="1207"/>
      <c r="AA19" s="1207"/>
      <c r="AB19" s="1207"/>
      <c r="AC19" s="1207"/>
    </row>
    <row r="20" spans="2:29" ht="15.75">
      <c r="B20" s="772" t="s">
        <v>171</v>
      </c>
      <c r="C20" s="773" t="s">
        <v>387</v>
      </c>
      <c r="D20" s="577">
        <v>99</v>
      </c>
      <c r="E20" s="577">
        <v>104.85</v>
      </c>
      <c r="F20" s="466">
        <v>710</v>
      </c>
      <c r="G20" s="577">
        <v>760.9</v>
      </c>
      <c r="H20" s="577">
        <v>589.85</v>
      </c>
      <c r="I20" s="577">
        <v>171.05</v>
      </c>
      <c r="J20" s="578"/>
      <c r="K20" s="577">
        <v>251</v>
      </c>
      <c r="L20" s="577">
        <v>272.05</v>
      </c>
      <c r="M20" s="466">
        <v>753</v>
      </c>
      <c r="N20" s="577">
        <v>817.65</v>
      </c>
      <c r="O20" s="577">
        <v>589.54999999999995</v>
      </c>
      <c r="P20" s="577">
        <v>228.1</v>
      </c>
      <c r="Q20" s="578"/>
      <c r="R20" s="466">
        <v>350</v>
      </c>
      <c r="S20" s="466">
        <v>376.9</v>
      </c>
      <c r="T20" s="466">
        <v>1463</v>
      </c>
      <c r="U20" s="466">
        <v>1578.55</v>
      </c>
      <c r="V20" s="466">
        <v>1179.4000000000001</v>
      </c>
      <c r="W20" s="466">
        <v>399.15</v>
      </c>
      <c r="Y20" s="1207"/>
      <c r="Z20" s="1207"/>
      <c r="AA20" s="1207"/>
      <c r="AB20" s="1207"/>
      <c r="AC20" s="1207"/>
    </row>
    <row r="21" spans="2:29" ht="15.75">
      <c r="B21" s="772" t="s">
        <v>247</v>
      </c>
      <c r="C21" s="773" t="s">
        <v>388</v>
      </c>
      <c r="D21" s="577">
        <v>76</v>
      </c>
      <c r="E21" s="577">
        <v>78.849999999999994</v>
      </c>
      <c r="F21" s="466">
        <v>611</v>
      </c>
      <c r="G21" s="577">
        <v>662.7</v>
      </c>
      <c r="H21" s="577">
        <v>434.05</v>
      </c>
      <c r="I21" s="577">
        <v>228.65</v>
      </c>
      <c r="J21" s="578"/>
      <c r="K21" s="577">
        <v>83</v>
      </c>
      <c r="L21" s="577">
        <v>88</v>
      </c>
      <c r="M21" s="466">
        <v>343</v>
      </c>
      <c r="N21" s="577">
        <v>361.55</v>
      </c>
      <c r="O21" s="577">
        <v>196.7</v>
      </c>
      <c r="P21" s="577">
        <v>164.85</v>
      </c>
      <c r="Q21" s="578"/>
      <c r="R21" s="466">
        <v>159</v>
      </c>
      <c r="S21" s="466">
        <v>166.85</v>
      </c>
      <c r="T21" s="466">
        <v>954</v>
      </c>
      <c r="U21" s="466">
        <v>1024.25</v>
      </c>
      <c r="V21" s="466">
        <v>630.75</v>
      </c>
      <c r="W21" s="466">
        <v>393.5</v>
      </c>
      <c r="Y21" s="1207"/>
      <c r="Z21" s="1207"/>
      <c r="AA21" s="1207"/>
      <c r="AB21" s="1207"/>
      <c r="AC21" s="1207"/>
    </row>
    <row r="22" spans="2:29" ht="15.75">
      <c r="B22" s="772" t="s">
        <v>248</v>
      </c>
      <c r="C22" s="773" t="s">
        <v>389</v>
      </c>
      <c r="D22" s="577">
        <v>498</v>
      </c>
      <c r="E22" s="577">
        <v>527.20000000000005</v>
      </c>
      <c r="F22" s="466">
        <v>2832</v>
      </c>
      <c r="G22" s="577">
        <v>2980.8</v>
      </c>
      <c r="H22" s="577">
        <v>2098.1</v>
      </c>
      <c r="I22" s="577">
        <v>882.7</v>
      </c>
      <c r="J22" s="578"/>
      <c r="K22" s="577">
        <v>1381</v>
      </c>
      <c r="L22" s="577">
        <v>1460</v>
      </c>
      <c r="M22" s="466">
        <v>4245</v>
      </c>
      <c r="N22" s="577">
        <v>4519.6499999999996</v>
      </c>
      <c r="O22" s="577">
        <v>2858.65</v>
      </c>
      <c r="P22" s="577">
        <v>1661</v>
      </c>
      <c r="Q22" s="578"/>
      <c r="R22" s="466">
        <v>1879</v>
      </c>
      <c r="S22" s="466">
        <v>1987.2</v>
      </c>
      <c r="T22" s="466">
        <v>7077</v>
      </c>
      <c r="U22" s="466">
        <v>7500.45</v>
      </c>
      <c r="V22" s="466">
        <v>4956.75</v>
      </c>
      <c r="W22" s="466">
        <v>2543.6999999999998</v>
      </c>
      <c r="Y22" s="1207"/>
      <c r="Z22" s="1207"/>
      <c r="AA22" s="1207"/>
      <c r="AB22" s="1207"/>
      <c r="AC22" s="1207"/>
    </row>
    <row r="23" spans="2:29" ht="15.75">
      <c r="B23" s="772" t="s">
        <v>241</v>
      </c>
      <c r="C23" s="773" t="s">
        <v>390</v>
      </c>
      <c r="D23" s="577">
        <v>0</v>
      </c>
      <c r="E23" s="577">
        <v>0</v>
      </c>
      <c r="F23" s="466">
        <v>0</v>
      </c>
      <c r="G23" s="577">
        <v>0</v>
      </c>
      <c r="H23" s="577">
        <v>0</v>
      </c>
      <c r="I23" s="577">
        <v>0</v>
      </c>
      <c r="J23" s="578"/>
      <c r="K23" s="577">
        <v>0</v>
      </c>
      <c r="L23" s="577">
        <v>0.35</v>
      </c>
      <c r="M23" s="466">
        <v>0</v>
      </c>
      <c r="N23" s="577">
        <v>0.35</v>
      </c>
      <c r="O23" s="577">
        <v>0.35</v>
      </c>
      <c r="P23" s="577">
        <v>0</v>
      </c>
      <c r="Q23" s="578"/>
      <c r="R23" s="466">
        <v>0</v>
      </c>
      <c r="S23" s="466">
        <v>0.35</v>
      </c>
      <c r="T23" s="466">
        <v>0</v>
      </c>
      <c r="U23" s="466">
        <v>0.35</v>
      </c>
      <c r="V23" s="466">
        <v>0.35</v>
      </c>
      <c r="W23" s="466">
        <v>0</v>
      </c>
      <c r="Y23" s="1207"/>
      <c r="Z23" s="1207"/>
      <c r="AA23" s="1207"/>
      <c r="AB23" s="1207"/>
      <c r="AC23" s="1207"/>
    </row>
    <row r="24" spans="2:29" ht="15.75">
      <c r="B24" s="772" t="s">
        <v>176</v>
      </c>
      <c r="C24" s="773" t="s">
        <v>391</v>
      </c>
      <c r="D24" s="577">
        <v>132</v>
      </c>
      <c r="E24" s="577">
        <v>139.05000000000001</v>
      </c>
      <c r="F24" s="466">
        <v>1654</v>
      </c>
      <c r="G24" s="577">
        <v>1904.2</v>
      </c>
      <c r="H24" s="577">
        <v>1348.05</v>
      </c>
      <c r="I24" s="577">
        <v>556.15</v>
      </c>
      <c r="J24" s="578"/>
      <c r="K24" s="577">
        <v>192</v>
      </c>
      <c r="L24" s="577">
        <v>203.2</v>
      </c>
      <c r="M24" s="466">
        <v>666</v>
      </c>
      <c r="N24" s="577">
        <v>707.25</v>
      </c>
      <c r="O24" s="577">
        <v>443.4</v>
      </c>
      <c r="P24" s="577">
        <v>263.85000000000002</v>
      </c>
      <c r="Q24" s="578"/>
      <c r="R24" s="466">
        <v>324</v>
      </c>
      <c r="S24" s="466">
        <v>342.25</v>
      </c>
      <c r="T24" s="466">
        <v>2320</v>
      </c>
      <c r="U24" s="466">
        <v>2611.4499999999998</v>
      </c>
      <c r="V24" s="466">
        <v>1791.4499999999998</v>
      </c>
      <c r="W24" s="466">
        <v>820</v>
      </c>
      <c r="Y24" s="1207"/>
      <c r="Z24" s="1207"/>
      <c r="AA24" s="1207"/>
      <c r="AB24" s="1207"/>
      <c r="AC24" s="1207"/>
    </row>
    <row r="25" spans="2:29" ht="15.75">
      <c r="B25" s="772" t="s">
        <v>168</v>
      </c>
      <c r="C25" s="773" t="s">
        <v>392</v>
      </c>
      <c r="D25" s="577">
        <v>8</v>
      </c>
      <c r="E25" s="577">
        <v>7.35</v>
      </c>
      <c r="F25" s="466">
        <v>116</v>
      </c>
      <c r="G25" s="577">
        <v>91.15</v>
      </c>
      <c r="H25" s="577">
        <v>62.65</v>
      </c>
      <c r="I25" s="577">
        <v>28.5</v>
      </c>
      <c r="J25" s="578"/>
      <c r="K25" s="577">
        <v>10</v>
      </c>
      <c r="L25" s="577">
        <v>11.4</v>
      </c>
      <c r="M25" s="466">
        <v>502</v>
      </c>
      <c r="N25" s="577">
        <v>505.1</v>
      </c>
      <c r="O25" s="577">
        <v>77.8</v>
      </c>
      <c r="P25" s="577">
        <v>427.3</v>
      </c>
      <c r="Q25" s="578"/>
      <c r="R25" s="466">
        <v>18</v>
      </c>
      <c r="S25" s="466">
        <v>18.75</v>
      </c>
      <c r="T25" s="466">
        <v>618</v>
      </c>
      <c r="U25" s="466">
        <v>596.25</v>
      </c>
      <c r="V25" s="466">
        <v>140.44999999999999</v>
      </c>
      <c r="W25" s="466">
        <v>455.8</v>
      </c>
      <c r="Y25" s="1207"/>
      <c r="Z25" s="1207"/>
      <c r="AA25" s="1207"/>
      <c r="AB25" s="1207"/>
      <c r="AC25" s="1207"/>
    </row>
    <row r="26" spans="2:29" ht="15.75">
      <c r="B26" s="772" t="s">
        <v>258</v>
      </c>
      <c r="C26" s="773" t="s">
        <v>393</v>
      </c>
      <c r="D26" s="577">
        <v>142</v>
      </c>
      <c r="E26" s="577">
        <v>148.80000000000001</v>
      </c>
      <c r="F26" s="466">
        <v>994</v>
      </c>
      <c r="G26" s="577">
        <v>1096.75</v>
      </c>
      <c r="H26" s="577">
        <v>753.9</v>
      </c>
      <c r="I26" s="577">
        <v>342.85</v>
      </c>
      <c r="J26" s="578"/>
      <c r="K26" s="577">
        <v>187</v>
      </c>
      <c r="L26" s="577">
        <v>210.3</v>
      </c>
      <c r="M26" s="466">
        <v>806</v>
      </c>
      <c r="N26" s="577">
        <v>908.45</v>
      </c>
      <c r="O26" s="577">
        <v>602.75</v>
      </c>
      <c r="P26" s="577">
        <v>305.7</v>
      </c>
      <c r="Q26" s="578"/>
      <c r="R26" s="466">
        <v>329</v>
      </c>
      <c r="S26" s="466">
        <v>359.1</v>
      </c>
      <c r="T26" s="466">
        <v>1800</v>
      </c>
      <c r="U26" s="466">
        <v>2005.2</v>
      </c>
      <c r="V26" s="466">
        <v>1356.65</v>
      </c>
      <c r="W26" s="466">
        <v>648.54999999999995</v>
      </c>
      <c r="Y26" s="1207"/>
      <c r="Z26" s="1207"/>
      <c r="AA26" s="1207"/>
      <c r="AB26" s="1207"/>
      <c r="AC26" s="1207"/>
    </row>
    <row r="27" spans="2:29" ht="15.75">
      <c r="B27" s="772" t="s">
        <v>239</v>
      </c>
      <c r="C27" s="773" t="s">
        <v>394</v>
      </c>
      <c r="D27" s="577">
        <v>134</v>
      </c>
      <c r="E27" s="577">
        <v>149.25</v>
      </c>
      <c r="F27" s="466">
        <v>1017</v>
      </c>
      <c r="G27" s="577">
        <v>1161.3</v>
      </c>
      <c r="H27" s="577">
        <v>910.8</v>
      </c>
      <c r="I27" s="577">
        <v>250.5</v>
      </c>
      <c r="J27" s="578"/>
      <c r="K27" s="577">
        <v>212</v>
      </c>
      <c r="L27" s="577">
        <v>235.7</v>
      </c>
      <c r="M27" s="466">
        <v>725</v>
      </c>
      <c r="N27" s="577">
        <v>784.75</v>
      </c>
      <c r="O27" s="577">
        <v>470.05</v>
      </c>
      <c r="P27" s="577">
        <v>314.7</v>
      </c>
      <c r="Q27" s="578"/>
      <c r="R27" s="466">
        <v>346</v>
      </c>
      <c r="S27" s="466">
        <v>384.95</v>
      </c>
      <c r="T27" s="466">
        <v>1742</v>
      </c>
      <c r="U27" s="466">
        <v>1946.05</v>
      </c>
      <c r="V27" s="466">
        <v>1380.85</v>
      </c>
      <c r="W27" s="466">
        <v>565.20000000000005</v>
      </c>
      <c r="Y27" s="1207"/>
      <c r="Z27" s="1207"/>
      <c r="AA27" s="1207"/>
      <c r="AB27" s="1207"/>
      <c r="AC27" s="1207"/>
    </row>
    <row r="28" spans="2:29" ht="15.75">
      <c r="B28" s="772" t="s">
        <v>249</v>
      </c>
      <c r="C28" s="773" t="s">
        <v>395</v>
      </c>
      <c r="D28" s="577">
        <v>111</v>
      </c>
      <c r="E28" s="577">
        <v>119.25</v>
      </c>
      <c r="F28" s="466">
        <v>1339</v>
      </c>
      <c r="G28" s="577">
        <v>1744.75</v>
      </c>
      <c r="H28" s="577">
        <v>1488.9</v>
      </c>
      <c r="I28" s="577">
        <v>255.85</v>
      </c>
      <c r="J28" s="578"/>
      <c r="K28" s="577">
        <v>63</v>
      </c>
      <c r="L28" s="577">
        <v>72.400000000000006</v>
      </c>
      <c r="M28" s="466">
        <v>368</v>
      </c>
      <c r="N28" s="577">
        <v>425.35</v>
      </c>
      <c r="O28" s="577">
        <v>348.8</v>
      </c>
      <c r="P28" s="577">
        <v>76.55</v>
      </c>
      <c r="Q28" s="578"/>
      <c r="R28" s="466">
        <v>174</v>
      </c>
      <c r="S28" s="466">
        <v>191.65</v>
      </c>
      <c r="T28" s="466">
        <v>1707</v>
      </c>
      <c r="U28" s="466">
        <v>2170.1</v>
      </c>
      <c r="V28" s="466">
        <v>1837.7</v>
      </c>
      <c r="W28" s="466">
        <v>332.4</v>
      </c>
      <c r="Y28" s="1207"/>
      <c r="Z28" s="1207"/>
      <c r="AA28" s="1207"/>
      <c r="AB28" s="1207"/>
      <c r="AC28" s="1207"/>
    </row>
    <row r="29" spans="2:29" ht="15.75">
      <c r="B29" s="772" t="s">
        <v>396</v>
      </c>
      <c r="C29" s="773" t="s">
        <v>397</v>
      </c>
      <c r="D29" s="577">
        <v>649</v>
      </c>
      <c r="E29" s="577">
        <v>659.5</v>
      </c>
      <c r="F29" s="466">
        <v>3727</v>
      </c>
      <c r="G29" s="577">
        <v>3941.7</v>
      </c>
      <c r="H29" s="577">
        <v>3206.85</v>
      </c>
      <c r="I29" s="577">
        <v>734.85</v>
      </c>
      <c r="J29" s="578"/>
      <c r="K29" s="577">
        <v>835</v>
      </c>
      <c r="L29" s="577">
        <v>917.15</v>
      </c>
      <c r="M29" s="466">
        <v>2939</v>
      </c>
      <c r="N29" s="577">
        <v>3208.7</v>
      </c>
      <c r="O29" s="577">
        <v>2450</v>
      </c>
      <c r="P29" s="577">
        <v>758.7</v>
      </c>
      <c r="Q29" s="578"/>
      <c r="R29" s="466">
        <v>1484</v>
      </c>
      <c r="S29" s="466">
        <v>1576.65</v>
      </c>
      <c r="T29" s="466">
        <v>6666</v>
      </c>
      <c r="U29" s="466">
        <v>7150.4</v>
      </c>
      <c r="V29" s="466">
        <v>5656.85</v>
      </c>
      <c r="W29" s="466">
        <v>1493.5500000000002</v>
      </c>
      <c r="Y29" s="1207"/>
      <c r="Z29" s="1207"/>
      <c r="AA29" s="1207"/>
      <c r="AB29" s="1207"/>
      <c r="AC29" s="1207"/>
    </row>
    <row r="30" spans="2:29" ht="15.75">
      <c r="B30" s="772" t="s">
        <v>242</v>
      </c>
      <c r="C30" s="773" t="s">
        <v>398</v>
      </c>
      <c r="D30" s="577">
        <v>40</v>
      </c>
      <c r="E30" s="577">
        <v>48.35</v>
      </c>
      <c r="F30" s="466">
        <v>321</v>
      </c>
      <c r="G30" s="577">
        <v>387.6</v>
      </c>
      <c r="H30" s="577">
        <v>261.5</v>
      </c>
      <c r="I30" s="577">
        <v>126.1</v>
      </c>
      <c r="J30" s="578"/>
      <c r="K30" s="577">
        <v>86</v>
      </c>
      <c r="L30" s="577">
        <v>91.3</v>
      </c>
      <c r="M30" s="466">
        <v>365</v>
      </c>
      <c r="N30" s="577">
        <v>404.15</v>
      </c>
      <c r="O30" s="577">
        <v>270.95</v>
      </c>
      <c r="P30" s="577">
        <v>133.19999999999999</v>
      </c>
      <c r="Q30" s="578"/>
      <c r="R30" s="466">
        <v>126</v>
      </c>
      <c r="S30" s="466">
        <v>139.65</v>
      </c>
      <c r="T30" s="466">
        <v>686</v>
      </c>
      <c r="U30" s="466">
        <v>791.75</v>
      </c>
      <c r="V30" s="466">
        <v>532.45000000000005</v>
      </c>
      <c r="W30" s="466">
        <v>259.29999999999995</v>
      </c>
      <c r="Y30" s="1207"/>
      <c r="Z30" s="1207"/>
      <c r="AA30" s="1207"/>
      <c r="AB30" s="1207"/>
      <c r="AC30" s="1207"/>
    </row>
    <row r="31" spans="2:29" ht="15.75">
      <c r="B31" s="772" t="s">
        <v>243</v>
      </c>
      <c r="C31" s="773" t="s">
        <v>399</v>
      </c>
      <c r="D31" s="577">
        <v>76</v>
      </c>
      <c r="E31" s="577">
        <v>75.099999999999994</v>
      </c>
      <c r="F31" s="466">
        <v>638</v>
      </c>
      <c r="G31" s="577">
        <v>677.5</v>
      </c>
      <c r="H31" s="577">
        <v>458.1</v>
      </c>
      <c r="I31" s="577">
        <v>219.4</v>
      </c>
      <c r="J31" s="578"/>
      <c r="K31" s="577">
        <v>102</v>
      </c>
      <c r="L31" s="577">
        <v>109.65</v>
      </c>
      <c r="M31" s="466">
        <v>420</v>
      </c>
      <c r="N31" s="577">
        <v>463.35</v>
      </c>
      <c r="O31" s="577">
        <v>302.7</v>
      </c>
      <c r="P31" s="577">
        <v>160.65</v>
      </c>
      <c r="Q31" s="578"/>
      <c r="R31" s="466">
        <v>178</v>
      </c>
      <c r="S31" s="466">
        <v>184.75</v>
      </c>
      <c r="T31" s="466">
        <v>1058</v>
      </c>
      <c r="U31" s="466">
        <v>1140.8499999999999</v>
      </c>
      <c r="V31" s="466">
        <v>760.8</v>
      </c>
      <c r="W31" s="466">
        <v>380.05</v>
      </c>
      <c r="Y31" s="1207"/>
      <c r="Z31" s="1207"/>
      <c r="AA31" s="1207"/>
      <c r="AB31" s="1207"/>
      <c r="AC31" s="1207"/>
    </row>
    <row r="32" spans="2:29" ht="15.75">
      <c r="B32" s="772" t="s">
        <v>259</v>
      </c>
      <c r="C32" s="773" t="s">
        <v>400</v>
      </c>
      <c r="D32" s="577">
        <v>290</v>
      </c>
      <c r="E32" s="577">
        <v>290.14999999999998</v>
      </c>
      <c r="F32" s="466">
        <v>2621</v>
      </c>
      <c r="G32" s="577">
        <v>2613.3000000000002</v>
      </c>
      <c r="H32" s="577">
        <v>2061.65</v>
      </c>
      <c r="I32" s="577">
        <v>551.65</v>
      </c>
      <c r="J32" s="578"/>
      <c r="K32" s="577">
        <v>335</v>
      </c>
      <c r="L32" s="577">
        <v>356.5</v>
      </c>
      <c r="M32" s="466">
        <v>1365</v>
      </c>
      <c r="N32" s="577">
        <v>1427.9</v>
      </c>
      <c r="O32" s="577">
        <v>1084.55</v>
      </c>
      <c r="P32" s="577">
        <v>343.35</v>
      </c>
      <c r="Q32" s="578"/>
      <c r="R32" s="466">
        <v>625</v>
      </c>
      <c r="S32" s="466">
        <v>646.65</v>
      </c>
      <c r="T32" s="466">
        <v>3986</v>
      </c>
      <c r="U32" s="466">
        <v>4041.2000000000003</v>
      </c>
      <c r="V32" s="466">
        <v>3146.2</v>
      </c>
      <c r="W32" s="466">
        <v>895</v>
      </c>
      <c r="Y32" s="1207"/>
      <c r="Z32" s="1207"/>
      <c r="AA32" s="1207"/>
      <c r="AB32" s="1207"/>
      <c r="AC32" s="1207"/>
    </row>
    <row r="33" spans="2:29" ht="15.75">
      <c r="B33" s="772" t="s">
        <v>260</v>
      </c>
      <c r="C33" s="773" t="s">
        <v>401</v>
      </c>
      <c r="D33" s="577">
        <v>117</v>
      </c>
      <c r="E33" s="577">
        <v>119.6</v>
      </c>
      <c r="F33" s="466">
        <v>1578</v>
      </c>
      <c r="G33" s="577">
        <v>1956.05</v>
      </c>
      <c r="H33" s="577">
        <v>1621.95</v>
      </c>
      <c r="I33" s="577">
        <v>334.1</v>
      </c>
      <c r="J33" s="578"/>
      <c r="K33" s="577">
        <v>90</v>
      </c>
      <c r="L33" s="577">
        <v>109.5</v>
      </c>
      <c r="M33" s="466">
        <v>614</v>
      </c>
      <c r="N33" s="577">
        <v>750.85</v>
      </c>
      <c r="O33" s="577">
        <v>563.04999999999995</v>
      </c>
      <c r="P33" s="577">
        <v>187.8</v>
      </c>
      <c r="Q33" s="578"/>
      <c r="R33" s="466">
        <v>207</v>
      </c>
      <c r="S33" s="466">
        <v>229.1</v>
      </c>
      <c r="T33" s="466">
        <v>2192</v>
      </c>
      <c r="U33" s="466">
        <v>2706.9</v>
      </c>
      <c r="V33" s="466">
        <v>2185</v>
      </c>
      <c r="W33" s="466">
        <v>521.90000000000009</v>
      </c>
      <c r="Y33" s="1207"/>
      <c r="Z33" s="1207"/>
      <c r="AA33" s="1207"/>
      <c r="AB33" s="1207"/>
      <c r="AC33" s="1207"/>
    </row>
    <row r="34" spans="2:29" ht="15.75">
      <c r="B34" s="772" t="s">
        <v>172</v>
      </c>
      <c r="C34" s="773" t="s">
        <v>402</v>
      </c>
      <c r="D34" s="577">
        <v>60</v>
      </c>
      <c r="E34" s="577">
        <v>57</v>
      </c>
      <c r="F34" s="466">
        <v>1195</v>
      </c>
      <c r="G34" s="577">
        <v>1138</v>
      </c>
      <c r="H34" s="577">
        <v>884.1</v>
      </c>
      <c r="I34" s="577">
        <v>253.9</v>
      </c>
      <c r="J34" s="578"/>
      <c r="K34" s="577">
        <v>48</v>
      </c>
      <c r="L34" s="577">
        <v>53</v>
      </c>
      <c r="M34" s="466">
        <v>476</v>
      </c>
      <c r="N34" s="577">
        <v>518.5</v>
      </c>
      <c r="O34" s="577">
        <v>424.95</v>
      </c>
      <c r="P34" s="577">
        <v>93.55</v>
      </c>
      <c r="Q34" s="578"/>
      <c r="R34" s="466">
        <v>108</v>
      </c>
      <c r="S34" s="466">
        <v>110</v>
      </c>
      <c r="T34" s="466">
        <v>1671</v>
      </c>
      <c r="U34" s="466">
        <v>1656.5</v>
      </c>
      <c r="V34" s="466">
        <v>1309.05</v>
      </c>
      <c r="W34" s="466">
        <v>347.45</v>
      </c>
      <c r="Y34" s="1207"/>
      <c r="Z34" s="1207"/>
      <c r="AA34" s="1207"/>
      <c r="AB34" s="1207"/>
      <c r="AC34" s="1207"/>
    </row>
    <row r="35" spans="2:29" ht="15.75">
      <c r="B35" s="772" t="s">
        <v>250</v>
      </c>
      <c r="C35" s="773" t="s">
        <v>403</v>
      </c>
      <c r="D35" s="577">
        <v>79</v>
      </c>
      <c r="E35" s="577">
        <v>85.25</v>
      </c>
      <c r="F35" s="466">
        <v>531</v>
      </c>
      <c r="G35" s="577">
        <v>529.6</v>
      </c>
      <c r="H35" s="577">
        <v>383.65</v>
      </c>
      <c r="I35" s="577">
        <v>145.94999999999999</v>
      </c>
      <c r="J35" s="578"/>
      <c r="K35" s="577">
        <v>397</v>
      </c>
      <c r="L35" s="577">
        <v>432.65</v>
      </c>
      <c r="M35" s="466">
        <v>1210</v>
      </c>
      <c r="N35" s="577">
        <v>1369.35</v>
      </c>
      <c r="O35" s="577">
        <v>1012.05</v>
      </c>
      <c r="P35" s="577">
        <v>357.3</v>
      </c>
      <c r="Q35" s="578"/>
      <c r="R35" s="466">
        <v>476</v>
      </c>
      <c r="S35" s="466">
        <v>517.9</v>
      </c>
      <c r="T35" s="466">
        <v>1741</v>
      </c>
      <c r="U35" s="466">
        <v>1898.9499999999998</v>
      </c>
      <c r="V35" s="466">
        <v>1395.6999999999998</v>
      </c>
      <c r="W35" s="466">
        <v>503.25</v>
      </c>
      <c r="Y35" s="1207"/>
      <c r="Z35" s="1207"/>
      <c r="AA35" s="1207"/>
      <c r="AB35" s="1207"/>
      <c r="AC35" s="1207"/>
    </row>
    <row r="36" spans="2:29" ht="15.75">
      <c r="B36" s="772" t="s">
        <v>261</v>
      </c>
      <c r="C36" s="773" t="s">
        <v>404</v>
      </c>
      <c r="D36" s="577">
        <v>102</v>
      </c>
      <c r="E36" s="577">
        <v>112.75</v>
      </c>
      <c r="F36" s="466">
        <v>442</v>
      </c>
      <c r="G36" s="577">
        <v>479.95</v>
      </c>
      <c r="H36" s="577">
        <v>247.9</v>
      </c>
      <c r="I36" s="577">
        <v>232.05</v>
      </c>
      <c r="J36" s="776"/>
      <c r="K36" s="577">
        <v>496</v>
      </c>
      <c r="L36" s="577">
        <v>541.15</v>
      </c>
      <c r="M36" s="466">
        <v>1882</v>
      </c>
      <c r="N36" s="577">
        <v>1993.6</v>
      </c>
      <c r="O36" s="577">
        <v>1060.5</v>
      </c>
      <c r="P36" s="577">
        <v>933.1</v>
      </c>
      <c r="Q36" s="578"/>
      <c r="R36" s="466">
        <v>598</v>
      </c>
      <c r="S36" s="466">
        <v>653.9</v>
      </c>
      <c r="T36" s="466">
        <v>2324</v>
      </c>
      <c r="U36" s="466">
        <v>2473.5499999999997</v>
      </c>
      <c r="V36" s="466">
        <v>1308.4000000000001</v>
      </c>
      <c r="W36" s="466">
        <v>1165.1500000000001</v>
      </c>
      <c r="Y36" s="1207"/>
      <c r="Z36" s="1207"/>
      <c r="AA36" s="1207"/>
      <c r="AB36" s="1207"/>
      <c r="AC36" s="1207"/>
    </row>
    <row r="37" spans="2:29" ht="15.75">
      <c r="B37" s="772" t="s">
        <v>262</v>
      </c>
      <c r="C37" s="773" t="s">
        <v>405</v>
      </c>
      <c r="D37" s="577">
        <v>152</v>
      </c>
      <c r="E37" s="577">
        <v>165.1</v>
      </c>
      <c r="F37" s="466">
        <v>1029</v>
      </c>
      <c r="G37" s="577">
        <v>1077.3499999999999</v>
      </c>
      <c r="H37" s="577">
        <v>844.8</v>
      </c>
      <c r="I37" s="577">
        <v>232.55</v>
      </c>
      <c r="J37" s="578"/>
      <c r="K37" s="577">
        <v>525</v>
      </c>
      <c r="L37" s="577">
        <v>574.45000000000005</v>
      </c>
      <c r="M37" s="466">
        <v>1632</v>
      </c>
      <c r="N37" s="577">
        <v>1746.75</v>
      </c>
      <c r="O37" s="577">
        <v>1343.75</v>
      </c>
      <c r="P37" s="577">
        <v>403</v>
      </c>
      <c r="Q37" s="578"/>
      <c r="R37" s="466">
        <v>677</v>
      </c>
      <c r="S37" s="466">
        <v>739.55000000000007</v>
      </c>
      <c r="T37" s="466">
        <v>2661</v>
      </c>
      <c r="U37" s="466">
        <v>2824.1</v>
      </c>
      <c r="V37" s="466">
        <v>2188.5500000000002</v>
      </c>
      <c r="W37" s="466">
        <v>635.54999999999995</v>
      </c>
      <c r="Y37" s="1207"/>
      <c r="Z37" s="1207"/>
      <c r="AA37" s="1207"/>
      <c r="AB37" s="1207"/>
      <c r="AC37" s="1207"/>
    </row>
    <row r="38" spans="2:29" ht="15.75">
      <c r="B38" s="772" t="s">
        <v>263</v>
      </c>
      <c r="C38" s="773" t="s">
        <v>406</v>
      </c>
      <c r="D38" s="577">
        <v>13</v>
      </c>
      <c r="E38" s="577">
        <v>13.65</v>
      </c>
      <c r="F38" s="466">
        <v>170</v>
      </c>
      <c r="G38" s="577">
        <v>170</v>
      </c>
      <c r="H38" s="577">
        <v>118.5</v>
      </c>
      <c r="I38" s="577">
        <v>51.5</v>
      </c>
      <c r="J38" s="578"/>
      <c r="K38" s="577">
        <v>37</v>
      </c>
      <c r="L38" s="577">
        <v>41.6</v>
      </c>
      <c r="M38" s="466">
        <v>78</v>
      </c>
      <c r="N38" s="577">
        <v>82.45</v>
      </c>
      <c r="O38" s="577">
        <v>56.25</v>
      </c>
      <c r="P38" s="577">
        <v>26.2</v>
      </c>
      <c r="Q38" s="578"/>
      <c r="R38" s="466">
        <v>50</v>
      </c>
      <c r="S38" s="466">
        <v>55.25</v>
      </c>
      <c r="T38" s="466">
        <v>248</v>
      </c>
      <c r="U38" s="466">
        <v>252.45</v>
      </c>
      <c r="V38" s="466">
        <v>174.75</v>
      </c>
      <c r="W38" s="466">
        <v>77.7</v>
      </c>
      <c r="Y38" s="1207"/>
      <c r="Z38" s="1207"/>
      <c r="AA38" s="1207"/>
      <c r="AB38" s="1207"/>
      <c r="AC38" s="1207"/>
    </row>
    <row r="39" spans="2:29" ht="15.75">
      <c r="B39" s="772" t="s">
        <v>264</v>
      </c>
      <c r="C39" s="773" t="s">
        <v>407</v>
      </c>
      <c r="D39" s="577">
        <v>4</v>
      </c>
      <c r="E39" s="577">
        <v>4.55</v>
      </c>
      <c r="F39" s="466">
        <v>12</v>
      </c>
      <c r="G39" s="577">
        <v>12.95</v>
      </c>
      <c r="H39" s="577">
        <v>9.1999999999999993</v>
      </c>
      <c r="I39" s="577">
        <v>3.75</v>
      </c>
      <c r="J39" s="578"/>
      <c r="K39" s="577">
        <v>18</v>
      </c>
      <c r="L39" s="577">
        <v>18.399999999999999</v>
      </c>
      <c r="M39" s="466">
        <v>65</v>
      </c>
      <c r="N39" s="577">
        <v>68.55</v>
      </c>
      <c r="O39" s="577">
        <v>48.5</v>
      </c>
      <c r="P39" s="577">
        <v>20.05</v>
      </c>
      <c r="Q39" s="578"/>
      <c r="R39" s="466">
        <v>22</v>
      </c>
      <c r="S39" s="466">
        <v>22.95</v>
      </c>
      <c r="T39" s="466">
        <v>77</v>
      </c>
      <c r="U39" s="466">
        <v>81.5</v>
      </c>
      <c r="V39" s="466">
        <v>57.7</v>
      </c>
      <c r="W39" s="466">
        <v>23.8</v>
      </c>
      <c r="Y39" s="1207"/>
      <c r="Z39" s="1207"/>
      <c r="AA39" s="1207"/>
      <c r="AB39" s="1207"/>
      <c r="AC39" s="1207"/>
    </row>
    <row r="40" spans="2:29" ht="15.75">
      <c r="B40" s="772" t="s">
        <v>408</v>
      </c>
      <c r="C40" s="773" t="s">
        <v>409</v>
      </c>
      <c r="D40" s="577">
        <v>0</v>
      </c>
      <c r="E40" s="577">
        <v>1</v>
      </c>
      <c r="F40" s="466">
        <v>0</v>
      </c>
      <c r="G40" s="577">
        <v>1.85</v>
      </c>
      <c r="H40" s="577">
        <v>1.85</v>
      </c>
      <c r="I40" s="577">
        <v>0</v>
      </c>
      <c r="J40" s="578"/>
      <c r="K40" s="577">
        <v>8</v>
      </c>
      <c r="L40" s="577">
        <v>8.8000000000000007</v>
      </c>
      <c r="M40" s="466">
        <v>14</v>
      </c>
      <c r="N40" s="577">
        <v>16.2</v>
      </c>
      <c r="O40" s="577">
        <v>12.05</v>
      </c>
      <c r="P40" s="577">
        <v>4.1500000000000004</v>
      </c>
      <c r="Q40" s="578"/>
      <c r="R40" s="466">
        <v>8</v>
      </c>
      <c r="S40" s="466">
        <v>9.8000000000000007</v>
      </c>
      <c r="T40" s="466">
        <v>14</v>
      </c>
      <c r="U40" s="466">
        <v>18.05</v>
      </c>
      <c r="V40" s="466">
        <v>13.9</v>
      </c>
      <c r="W40" s="466">
        <v>4.1500000000000004</v>
      </c>
      <c r="Y40" s="1207"/>
      <c r="Z40" s="1207"/>
      <c r="AA40" s="1207"/>
      <c r="AB40" s="1207"/>
      <c r="AC40" s="1207"/>
    </row>
    <row r="41" spans="2:29" ht="15.75">
      <c r="B41" s="772" t="s">
        <v>265</v>
      </c>
      <c r="C41" s="773" t="s">
        <v>410</v>
      </c>
      <c r="D41" s="577">
        <v>23</v>
      </c>
      <c r="E41" s="577">
        <v>28.9</v>
      </c>
      <c r="F41" s="466">
        <v>255</v>
      </c>
      <c r="G41" s="577">
        <v>281.39999999999998</v>
      </c>
      <c r="H41" s="577">
        <v>211</v>
      </c>
      <c r="I41" s="577">
        <v>70.400000000000006</v>
      </c>
      <c r="J41" s="578"/>
      <c r="K41" s="577">
        <v>85</v>
      </c>
      <c r="L41" s="577">
        <v>91.55</v>
      </c>
      <c r="M41" s="466">
        <v>218</v>
      </c>
      <c r="N41" s="577">
        <v>234.1</v>
      </c>
      <c r="O41" s="577">
        <v>160.35</v>
      </c>
      <c r="P41" s="577">
        <v>73.75</v>
      </c>
      <c r="Q41" s="578"/>
      <c r="R41" s="466">
        <v>108</v>
      </c>
      <c r="S41" s="466">
        <v>120.44999999999999</v>
      </c>
      <c r="T41" s="466">
        <v>473</v>
      </c>
      <c r="U41" s="466">
        <v>515.5</v>
      </c>
      <c r="V41" s="466">
        <v>371.35</v>
      </c>
      <c r="W41" s="466">
        <v>144.15</v>
      </c>
      <c r="Y41" s="1207"/>
      <c r="Z41" s="1207"/>
      <c r="AA41" s="1207"/>
      <c r="AB41" s="1207"/>
      <c r="AC41" s="1207"/>
    </row>
    <row r="42" spans="2:29" ht="15.75">
      <c r="B42" s="772" t="s">
        <v>266</v>
      </c>
      <c r="C42" s="773" t="s">
        <v>411</v>
      </c>
      <c r="D42" s="577">
        <v>3</v>
      </c>
      <c r="E42" s="577">
        <v>3.7</v>
      </c>
      <c r="F42" s="466">
        <v>5</v>
      </c>
      <c r="G42" s="577">
        <v>5.6</v>
      </c>
      <c r="H42" s="577">
        <v>1.6</v>
      </c>
      <c r="I42" s="577">
        <v>4</v>
      </c>
      <c r="J42" s="578"/>
      <c r="K42" s="577">
        <v>12</v>
      </c>
      <c r="L42" s="577">
        <v>13.25</v>
      </c>
      <c r="M42" s="466">
        <v>24</v>
      </c>
      <c r="N42" s="577">
        <v>25.45</v>
      </c>
      <c r="O42" s="577">
        <v>17.3</v>
      </c>
      <c r="P42" s="577">
        <v>8.15</v>
      </c>
      <c r="Q42" s="578"/>
      <c r="R42" s="466">
        <v>15</v>
      </c>
      <c r="S42" s="466">
        <v>16.95</v>
      </c>
      <c r="T42" s="466">
        <v>29</v>
      </c>
      <c r="U42" s="466">
        <v>31.049999999999997</v>
      </c>
      <c r="V42" s="466">
        <v>18.900000000000002</v>
      </c>
      <c r="W42" s="466">
        <v>12.15</v>
      </c>
      <c r="Y42" s="1207"/>
      <c r="Z42" s="1207"/>
      <c r="AA42" s="1207"/>
      <c r="AB42" s="1207"/>
      <c r="AC42" s="1207"/>
    </row>
    <row r="43" spans="2:29" ht="15.75">
      <c r="B43" s="772" t="s">
        <v>267</v>
      </c>
      <c r="C43" s="773" t="s">
        <v>412</v>
      </c>
      <c r="D43" s="577">
        <v>209</v>
      </c>
      <c r="E43" s="577">
        <v>220.8</v>
      </c>
      <c r="F43" s="466">
        <v>698</v>
      </c>
      <c r="G43" s="577">
        <v>746.15</v>
      </c>
      <c r="H43" s="577">
        <v>453.3</v>
      </c>
      <c r="I43" s="577">
        <v>292.85000000000002</v>
      </c>
      <c r="J43" s="578"/>
      <c r="K43" s="577">
        <v>1529</v>
      </c>
      <c r="L43" s="577">
        <v>1683.15</v>
      </c>
      <c r="M43" s="466">
        <v>3187</v>
      </c>
      <c r="N43" s="577">
        <v>3481.5</v>
      </c>
      <c r="O43" s="577">
        <v>2025.95</v>
      </c>
      <c r="P43" s="577">
        <v>1455.55</v>
      </c>
      <c r="Q43" s="578"/>
      <c r="R43" s="466">
        <v>1738</v>
      </c>
      <c r="S43" s="466">
        <v>1903.95</v>
      </c>
      <c r="T43" s="466">
        <v>3885</v>
      </c>
      <c r="U43" s="466">
        <v>4227.6499999999996</v>
      </c>
      <c r="V43" s="466">
        <v>2479.25</v>
      </c>
      <c r="W43" s="466">
        <v>1748.4</v>
      </c>
      <c r="Y43" s="1207"/>
      <c r="Z43" s="1207"/>
      <c r="AA43" s="1207"/>
      <c r="AB43" s="1207"/>
      <c r="AC43" s="1207"/>
    </row>
    <row r="44" spans="2:29" ht="15.75">
      <c r="B44" s="772" t="s">
        <v>268</v>
      </c>
      <c r="C44" s="773" t="s">
        <v>413</v>
      </c>
      <c r="D44" s="577">
        <v>20</v>
      </c>
      <c r="E44" s="577">
        <v>20.25</v>
      </c>
      <c r="F44" s="466">
        <v>79</v>
      </c>
      <c r="G44" s="577">
        <v>80.2</v>
      </c>
      <c r="H44" s="577">
        <v>63.7</v>
      </c>
      <c r="I44" s="577">
        <v>16.5</v>
      </c>
      <c r="J44" s="578"/>
      <c r="K44" s="577">
        <v>86</v>
      </c>
      <c r="L44" s="577">
        <v>94.6</v>
      </c>
      <c r="M44" s="466">
        <v>173</v>
      </c>
      <c r="N44" s="577">
        <v>206.85</v>
      </c>
      <c r="O44" s="577">
        <v>157.25</v>
      </c>
      <c r="P44" s="577">
        <v>49.6</v>
      </c>
      <c r="Q44" s="578"/>
      <c r="R44" s="466">
        <v>106</v>
      </c>
      <c r="S44" s="466">
        <v>114.85</v>
      </c>
      <c r="T44" s="466">
        <v>252</v>
      </c>
      <c r="U44" s="466">
        <v>287.05</v>
      </c>
      <c r="V44" s="466">
        <v>220.95</v>
      </c>
      <c r="W44" s="466">
        <v>66.099999999999994</v>
      </c>
      <c r="Y44" s="1207"/>
      <c r="Z44" s="1207"/>
      <c r="AA44" s="1207"/>
      <c r="AB44" s="1207"/>
      <c r="AC44" s="1207"/>
    </row>
    <row r="45" spans="2:29" ht="15.75">
      <c r="B45" s="772" t="s">
        <v>269</v>
      </c>
      <c r="C45" s="773" t="s">
        <v>414</v>
      </c>
      <c r="D45" s="577">
        <v>360</v>
      </c>
      <c r="E45" s="577">
        <v>398.7</v>
      </c>
      <c r="F45" s="466">
        <v>1222</v>
      </c>
      <c r="G45" s="577">
        <v>1393.35</v>
      </c>
      <c r="H45" s="577">
        <v>1012.75</v>
      </c>
      <c r="I45" s="577">
        <v>380.6</v>
      </c>
      <c r="J45" s="578"/>
      <c r="K45" s="577">
        <v>2597</v>
      </c>
      <c r="L45" s="577">
        <v>2846.3</v>
      </c>
      <c r="M45" s="466">
        <v>5505</v>
      </c>
      <c r="N45" s="577">
        <v>6086.2</v>
      </c>
      <c r="O45" s="577">
        <v>4618.1499999999996</v>
      </c>
      <c r="P45" s="577">
        <v>1468.05</v>
      </c>
      <c r="Q45" s="578"/>
      <c r="R45" s="466">
        <v>2957</v>
      </c>
      <c r="S45" s="466">
        <v>3245</v>
      </c>
      <c r="T45" s="466">
        <v>6727</v>
      </c>
      <c r="U45" s="466">
        <v>7479.5499999999993</v>
      </c>
      <c r="V45" s="466">
        <v>5630.9</v>
      </c>
      <c r="W45" s="466">
        <v>1848.65</v>
      </c>
      <c r="Y45" s="1207"/>
      <c r="Z45" s="1207"/>
      <c r="AA45" s="1207"/>
      <c r="AB45" s="1207"/>
      <c r="AC45" s="1207"/>
    </row>
    <row r="46" spans="2:29" ht="15.75">
      <c r="B46" s="772" t="s">
        <v>270</v>
      </c>
      <c r="C46" s="773" t="s">
        <v>415</v>
      </c>
      <c r="D46" s="577">
        <v>511</v>
      </c>
      <c r="E46" s="577">
        <v>512.04999999999995</v>
      </c>
      <c r="F46" s="466">
        <v>2210</v>
      </c>
      <c r="G46" s="577">
        <v>2312.8000000000002</v>
      </c>
      <c r="H46" s="577">
        <v>1744.2</v>
      </c>
      <c r="I46" s="577">
        <v>568.6</v>
      </c>
      <c r="J46" s="578"/>
      <c r="K46" s="577">
        <v>4332</v>
      </c>
      <c r="L46" s="577">
        <v>4717.25</v>
      </c>
      <c r="M46" s="466">
        <v>9071</v>
      </c>
      <c r="N46" s="577">
        <v>9856.9500000000007</v>
      </c>
      <c r="O46" s="577">
        <v>7395.85</v>
      </c>
      <c r="P46" s="577">
        <v>2461.1</v>
      </c>
      <c r="Q46" s="578"/>
      <c r="R46" s="466">
        <v>4843</v>
      </c>
      <c r="S46" s="466">
        <v>5229.3</v>
      </c>
      <c r="T46" s="466">
        <v>11281</v>
      </c>
      <c r="U46" s="466">
        <v>12169.75</v>
      </c>
      <c r="V46" s="466">
        <v>9140.0500000000011</v>
      </c>
      <c r="W46" s="466">
        <v>3029.7</v>
      </c>
      <c r="Y46" s="1207"/>
      <c r="Z46" s="1207"/>
      <c r="AA46" s="1207"/>
      <c r="AB46" s="1207"/>
      <c r="AC46" s="1207"/>
    </row>
    <row r="47" spans="2:29" ht="15.75">
      <c r="B47" s="772" t="s">
        <v>271</v>
      </c>
      <c r="C47" s="773" t="s">
        <v>416</v>
      </c>
      <c r="D47" s="577">
        <v>2067</v>
      </c>
      <c r="E47" s="577">
        <v>2179.25</v>
      </c>
      <c r="F47" s="466">
        <v>12183</v>
      </c>
      <c r="G47" s="577">
        <v>13057.2</v>
      </c>
      <c r="H47" s="577">
        <v>8469.35</v>
      </c>
      <c r="I47" s="577">
        <v>4587.8500000000004</v>
      </c>
      <c r="J47" s="578"/>
      <c r="K47" s="577">
        <v>8655</v>
      </c>
      <c r="L47" s="577">
        <v>9169.5499999999993</v>
      </c>
      <c r="M47" s="466">
        <v>26156</v>
      </c>
      <c r="N47" s="577">
        <v>27737.8</v>
      </c>
      <c r="O47" s="577">
        <v>16606.25</v>
      </c>
      <c r="P47" s="577">
        <v>11131.55</v>
      </c>
      <c r="Q47" s="578"/>
      <c r="R47" s="466">
        <v>10722</v>
      </c>
      <c r="S47" s="466">
        <v>11348.8</v>
      </c>
      <c r="T47" s="466">
        <v>38339</v>
      </c>
      <c r="U47" s="466">
        <v>40795</v>
      </c>
      <c r="V47" s="466">
        <v>25075.599999999999</v>
      </c>
      <c r="W47" s="466">
        <v>15719.4</v>
      </c>
      <c r="Y47" s="1207"/>
      <c r="Z47" s="1207"/>
      <c r="AA47" s="1207"/>
      <c r="AB47" s="1207"/>
      <c r="AC47" s="1207"/>
    </row>
    <row r="48" spans="2:29" ht="15.75">
      <c r="B48" s="772" t="s">
        <v>272</v>
      </c>
      <c r="C48" s="773" t="s">
        <v>417</v>
      </c>
      <c r="D48" s="577">
        <v>1285</v>
      </c>
      <c r="E48" s="577">
        <v>1285.3</v>
      </c>
      <c r="F48" s="466">
        <v>5407</v>
      </c>
      <c r="G48" s="577">
        <v>5464.75</v>
      </c>
      <c r="H48" s="577">
        <v>2625.35</v>
      </c>
      <c r="I48" s="577">
        <v>2839.4</v>
      </c>
      <c r="J48" s="578"/>
      <c r="K48" s="577">
        <v>18890</v>
      </c>
      <c r="L48" s="577">
        <v>20092.150000000001</v>
      </c>
      <c r="M48" s="466">
        <v>45006</v>
      </c>
      <c r="N48" s="577">
        <v>47665.85</v>
      </c>
      <c r="O48" s="577">
        <v>14601.15</v>
      </c>
      <c r="P48" s="577">
        <v>33064.699999999997</v>
      </c>
      <c r="Q48" s="578"/>
      <c r="R48" s="466">
        <v>20175</v>
      </c>
      <c r="S48" s="466">
        <v>21377.45</v>
      </c>
      <c r="T48" s="466">
        <v>50413</v>
      </c>
      <c r="U48" s="466">
        <v>53130.6</v>
      </c>
      <c r="V48" s="466">
        <v>17226.5</v>
      </c>
      <c r="W48" s="466">
        <v>35904.1</v>
      </c>
      <c r="Y48" s="1207"/>
      <c r="Z48" s="1207"/>
      <c r="AA48" s="1207"/>
      <c r="AB48" s="1207"/>
      <c r="AC48" s="1207"/>
    </row>
    <row r="49" spans="2:29" ht="15.75">
      <c r="B49" s="772" t="s">
        <v>418</v>
      </c>
      <c r="C49" s="773" t="s">
        <v>419</v>
      </c>
      <c r="D49" s="577">
        <v>378</v>
      </c>
      <c r="E49" s="577">
        <v>387</v>
      </c>
      <c r="F49" s="466">
        <v>1521</v>
      </c>
      <c r="G49" s="577">
        <v>1332.9</v>
      </c>
      <c r="H49" s="577">
        <v>1031.7</v>
      </c>
      <c r="I49" s="577">
        <v>301.2</v>
      </c>
      <c r="J49" s="578"/>
      <c r="K49" s="577">
        <v>4857</v>
      </c>
      <c r="L49" s="577">
        <v>5222.3</v>
      </c>
      <c r="M49" s="466">
        <v>13520</v>
      </c>
      <c r="N49" s="577">
        <v>15082.55</v>
      </c>
      <c r="O49" s="577">
        <v>12379.3</v>
      </c>
      <c r="P49" s="577">
        <v>2703.25</v>
      </c>
      <c r="Q49" s="578"/>
      <c r="R49" s="466">
        <v>5235</v>
      </c>
      <c r="S49" s="466">
        <v>5609.3</v>
      </c>
      <c r="T49" s="466">
        <v>15041</v>
      </c>
      <c r="U49" s="466">
        <v>16415.45</v>
      </c>
      <c r="V49" s="466">
        <v>13411</v>
      </c>
      <c r="W49" s="466">
        <v>3004.45</v>
      </c>
      <c r="Y49" s="1207"/>
      <c r="Z49" s="1207"/>
      <c r="AA49" s="1207"/>
      <c r="AB49" s="1207"/>
      <c r="AC49" s="1207"/>
    </row>
    <row r="50" spans="2:29" ht="15.75">
      <c r="B50" s="772" t="s">
        <v>420</v>
      </c>
      <c r="C50" s="773" t="s">
        <v>421</v>
      </c>
      <c r="D50" s="577">
        <v>33</v>
      </c>
      <c r="E50" s="577">
        <v>34.200000000000003</v>
      </c>
      <c r="F50" s="466">
        <v>100</v>
      </c>
      <c r="G50" s="577">
        <v>110.5</v>
      </c>
      <c r="H50" s="577">
        <v>58.9</v>
      </c>
      <c r="I50" s="577">
        <v>51.6</v>
      </c>
      <c r="J50" s="578"/>
      <c r="K50" s="577">
        <v>209</v>
      </c>
      <c r="L50" s="577">
        <v>221.4</v>
      </c>
      <c r="M50" s="466">
        <v>731</v>
      </c>
      <c r="N50" s="577">
        <v>759.45</v>
      </c>
      <c r="O50" s="577">
        <v>465</v>
      </c>
      <c r="P50" s="577">
        <v>294.45</v>
      </c>
      <c r="Q50" s="578"/>
      <c r="R50" s="466">
        <v>242</v>
      </c>
      <c r="S50" s="466">
        <v>255.60000000000002</v>
      </c>
      <c r="T50" s="466">
        <v>831</v>
      </c>
      <c r="U50" s="466">
        <v>869.95</v>
      </c>
      <c r="V50" s="466">
        <v>523.9</v>
      </c>
      <c r="W50" s="466">
        <v>346.05</v>
      </c>
      <c r="Y50" s="1207"/>
      <c r="Z50" s="1207"/>
      <c r="AA50" s="1207"/>
      <c r="AB50" s="1207"/>
      <c r="AC50" s="1207"/>
    </row>
    <row r="51" spans="2:29" ht="15.75">
      <c r="B51" s="772" t="s">
        <v>422</v>
      </c>
      <c r="C51" s="773" t="s">
        <v>423</v>
      </c>
      <c r="D51" s="577">
        <v>16</v>
      </c>
      <c r="E51" s="577">
        <v>15.2</v>
      </c>
      <c r="F51" s="466">
        <v>118</v>
      </c>
      <c r="G51" s="577">
        <v>118.35</v>
      </c>
      <c r="H51" s="577">
        <v>42.75</v>
      </c>
      <c r="I51" s="577">
        <v>75.599999999999994</v>
      </c>
      <c r="J51" s="578"/>
      <c r="K51" s="577">
        <v>151</v>
      </c>
      <c r="L51" s="577">
        <v>149.6</v>
      </c>
      <c r="M51" s="466">
        <v>15348</v>
      </c>
      <c r="N51" s="577">
        <v>15549.5</v>
      </c>
      <c r="O51" s="577">
        <v>8050.9</v>
      </c>
      <c r="P51" s="577">
        <v>7498.6</v>
      </c>
      <c r="Q51" s="578"/>
      <c r="R51" s="466">
        <v>167</v>
      </c>
      <c r="S51" s="466">
        <v>164.79999999999998</v>
      </c>
      <c r="T51" s="466">
        <v>15466</v>
      </c>
      <c r="U51" s="466">
        <v>15667.85</v>
      </c>
      <c r="V51" s="466">
        <v>8093.65</v>
      </c>
      <c r="W51" s="466">
        <v>7574.2000000000007</v>
      </c>
      <c r="Y51" s="1207"/>
      <c r="Z51" s="1207"/>
      <c r="AA51" s="1207"/>
      <c r="AB51" s="1207"/>
      <c r="AC51" s="1207"/>
    </row>
    <row r="52" spans="2:29" ht="15.75">
      <c r="B52" s="772" t="s">
        <v>424</v>
      </c>
      <c r="C52" s="773" t="s">
        <v>425</v>
      </c>
      <c r="D52" s="577">
        <v>325</v>
      </c>
      <c r="E52" s="577">
        <v>343.3</v>
      </c>
      <c r="F52" s="466">
        <v>2243</v>
      </c>
      <c r="G52" s="577">
        <v>2406.15</v>
      </c>
      <c r="H52" s="577">
        <v>1547.4</v>
      </c>
      <c r="I52" s="577">
        <v>858.75</v>
      </c>
      <c r="J52" s="578"/>
      <c r="K52" s="577">
        <v>851</v>
      </c>
      <c r="L52" s="577">
        <v>881.75</v>
      </c>
      <c r="M52" s="466">
        <v>9262</v>
      </c>
      <c r="N52" s="577">
        <v>9200.9500000000007</v>
      </c>
      <c r="O52" s="577">
        <v>5747.4</v>
      </c>
      <c r="P52" s="577">
        <v>3453.55</v>
      </c>
      <c r="Q52" s="578"/>
      <c r="R52" s="466">
        <v>1176</v>
      </c>
      <c r="S52" s="466">
        <v>1225.05</v>
      </c>
      <c r="T52" s="466">
        <v>11505</v>
      </c>
      <c r="U52" s="466">
        <v>11607.1</v>
      </c>
      <c r="V52" s="466">
        <v>7294.7999999999993</v>
      </c>
      <c r="W52" s="466">
        <v>4312.3</v>
      </c>
      <c r="Y52" s="1207"/>
      <c r="Z52" s="1207"/>
      <c r="AA52" s="1207"/>
      <c r="AB52" s="1207"/>
      <c r="AC52" s="1207"/>
    </row>
    <row r="53" spans="2:29" ht="15.75">
      <c r="B53" s="772" t="s">
        <v>426</v>
      </c>
      <c r="C53" s="773" t="s">
        <v>427</v>
      </c>
      <c r="D53" s="577">
        <v>38</v>
      </c>
      <c r="E53" s="577">
        <v>38.85</v>
      </c>
      <c r="F53" s="466">
        <v>173</v>
      </c>
      <c r="G53" s="577">
        <v>182.4</v>
      </c>
      <c r="H53" s="577">
        <v>117.2</v>
      </c>
      <c r="I53" s="577">
        <v>65.2</v>
      </c>
      <c r="J53" s="578"/>
      <c r="K53" s="577">
        <v>177</v>
      </c>
      <c r="L53" s="577">
        <v>188.3</v>
      </c>
      <c r="M53" s="466">
        <v>521</v>
      </c>
      <c r="N53" s="577">
        <v>586.65</v>
      </c>
      <c r="O53" s="577">
        <v>396.95</v>
      </c>
      <c r="P53" s="577">
        <v>189.7</v>
      </c>
      <c r="Q53" s="578"/>
      <c r="R53" s="466">
        <v>215</v>
      </c>
      <c r="S53" s="466">
        <v>227.15</v>
      </c>
      <c r="T53" s="466">
        <v>694</v>
      </c>
      <c r="U53" s="466">
        <v>769.05</v>
      </c>
      <c r="V53" s="466">
        <v>514.15</v>
      </c>
      <c r="W53" s="466">
        <v>254.89999999999998</v>
      </c>
      <c r="Y53" s="1207"/>
      <c r="Z53" s="1207"/>
      <c r="AA53" s="1207"/>
      <c r="AB53" s="1207"/>
      <c r="AC53" s="1207"/>
    </row>
    <row r="54" spans="2:29" ht="15.75">
      <c r="B54" s="772" t="s">
        <v>428</v>
      </c>
      <c r="C54" s="773" t="s">
        <v>429</v>
      </c>
      <c r="D54" s="577">
        <v>302</v>
      </c>
      <c r="E54" s="577">
        <v>285.64999999999998</v>
      </c>
      <c r="F54" s="466">
        <v>3439</v>
      </c>
      <c r="G54" s="577">
        <v>3416.4</v>
      </c>
      <c r="H54" s="577">
        <v>1649.65</v>
      </c>
      <c r="I54" s="577">
        <v>1766.75</v>
      </c>
      <c r="J54" s="578"/>
      <c r="K54" s="577">
        <v>6687</v>
      </c>
      <c r="L54" s="577">
        <v>6933</v>
      </c>
      <c r="M54" s="466">
        <v>90667</v>
      </c>
      <c r="N54" s="577">
        <v>94339.4</v>
      </c>
      <c r="O54" s="577">
        <v>42491.6</v>
      </c>
      <c r="P54" s="577">
        <v>51847.8</v>
      </c>
      <c r="Q54" s="578"/>
      <c r="R54" s="466">
        <v>6989</v>
      </c>
      <c r="S54" s="466">
        <v>7218.65</v>
      </c>
      <c r="T54" s="466">
        <v>94106</v>
      </c>
      <c r="U54" s="466">
        <v>97755.799999999988</v>
      </c>
      <c r="V54" s="466">
        <v>44141.25</v>
      </c>
      <c r="W54" s="466">
        <v>53614.55</v>
      </c>
      <c r="Y54" s="1207"/>
      <c r="Z54" s="1207"/>
      <c r="AA54" s="1207"/>
      <c r="AB54" s="1207"/>
      <c r="AC54" s="1207"/>
    </row>
    <row r="55" spans="2:29" ht="15.75">
      <c r="B55" s="772" t="s">
        <v>430</v>
      </c>
      <c r="C55" s="773" t="s">
        <v>431</v>
      </c>
      <c r="D55" s="577">
        <v>1007</v>
      </c>
      <c r="E55" s="577">
        <v>834.2</v>
      </c>
      <c r="F55" s="466">
        <v>4024</v>
      </c>
      <c r="G55" s="577">
        <v>3384.45</v>
      </c>
      <c r="H55" s="577">
        <v>1557.25</v>
      </c>
      <c r="I55" s="577">
        <v>1827.2</v>
      </c>
      <c r="J55" s="578"/>
      <c r="K55" s="577">
        <v>33607</v>
      </c>
      <c r="L55" s="577">
        <v>35671.4</v>
      </c>
      <c r="M55" s="466">
        <v>113184</v>
      </c>
      <c r="N55" s="577">
        <v>118949.95</v>
      </c>
      <c r="O55" s="577">
        <v>58073.75</v>
      </c>
      <c r="P55" s="577">
        <v>60876.2</v>
      </c>
      <c r="Q55" s="578"/>
      <c r="R55" s="466">
        <v>34614</v>
      </c>
      <c r="S55" s="466">
        <v>36505.599999999999</v>
      </c>
      <c r="T55" s="466">
        <v>117208</v>
      </c>
      <c r="U55" s="466">
        <v>122334.39999999999</v>
      </c>
      <c r="V55" s="466">
        <v>59631</v>
      </c>
      <c r="W55" s="466">
        <v>62703.399999999994</v>
      </c>
      <c r="Y55" s="1207"/>
      <c r="Z55" s="1207"/>
      <c r="AA55" s="1207"/>
      <c r="AB55" s="1207"/>
      <c r="AC55" s="1207"/>
    </row>
    <row r="56" spans="2:29" ht="15.75">
      <c r="B56" s="772" t="s">
        <v>432</v>
      </c>
      <c r="C56" s="773" t="s">
        <v>433</v>
      </c>
      <c r="D56" s="577">
        <v>128</v>
      </c>
      <c r="E56" s="577">
        <v>135.75</v>
      </c>
      <c r="F56" s="466">
        <v>2053</v>
      </c>
      <c r="G56" s="577">
        <v>2134.35</v>
      </c>
      <c r="H56" s="577">
        <v>1159.7</v>
      </c>
      <c r="I56" s="577">
        <v>974.65</v>
      </c>
      <c r="J56" s="578"/>
      <c r="K56" s="577">
        <v>296</v>
      </c>
      <c r="L56" s="577">
        <v>312.39999999999998</v>
      </c>
      <c r="M56" s="466">
        <v>1364</v>
      </c>
      <c r="N56" s="577">
        <v>1432.35</v>
      </c>
      <c r="O56" s="577">
        <v>708.45</v>
      </c>
      <c r="P56" s="577">
        <v>723.9</v>
      </c>
      <c r="Q56" s="578"/>
      <c r="R56" s="466">
        <v>424</v>
      </c>
      <c r="S56" s="466">
        <v>448.15</v>
      </c>
      <c r="T56" s="466">
        <v>3417</v>
      </c>
      <c r="U56" s="466">
        <v>3566.7</v>
      </c>
      <c r="V56" s="466">
        <v>1868.15</v>
      </c>
      <c r="W56" s="466">
        <v>1698.55</v>
      </c>
      <c r="Y56" s="1207"/>
      <c r="Z56" s="1207"/>
      <c r="AA56" s="1207"/>
      <c r="AB56" s="1207"/>
      <c r="AC56" s="1207"/>
    </row>
    <row r="57" spans="2:29" ht="15.75">
      <c r="B57" s="772" t="s">
        <v>434</v>
      </c>
      <c r="C57" s="773" t="s">
        <v>435</v>
      </c>
      <c r="D57" s="577">
        <v>62</v>
      </c>
      <c r="E57" s="577">
        <v>64.900000000000006</v>
      </c>
      <c r="F57" s="466">
        <v>275</v>
      </c>
      <c r="G57" s="577">
        <v>297.35000000000002</v>
      </c>
      <c r="H57" s="577">
        <v>157.44999999999999</v>
      </c>
      <c r="I57" s="577">
        <v>139.9</v>
      </c>
      <c r="J57" s="578"/>
      <c r="K57" s="577">
        <v>472</v>
      </c>
      <c r="L57" s="577">
        <v>501.45</v>
      </c>
      <c r="M57" s="466">
        <v>2341</v>
      </c>
      <c r="N57" s="577">
        <v>2472.9499999999998</v>
      </c>
      <c r="O57" s="577">
        <v>1125.8</v>
      </c>
      <c r="P57" s="577">
        <v>1347.15</v>
      </c>
      <c r="Q57" s="578"/>
      <c r="R57" s="466">
        <v>534</v>
      </c>
      <c r="S57" s="466">
        <v>566.35</v>
      </c>
      <c r="T57" s="466">
        <v>2616</v>
      </c>
      <c r="U57" s="466">
        <v>2770.2999999999997</v>
      </c>
      <c r="V57" s="466">
        <v>1283.25</v>
      </c>
      <c r="W57" s="466">
        <v>1487.0500000000002</v>
      </c>
      <c r="Y57" s="1207"/>
      <c r="Z57" s="1207"/>
      <c r="AA57" s="1207"/>
      <c r="AB57" s="1207"/>
      <c r="AC57" s="1207"/>
    </row>
    <row r="58" spans="2:29" ht="15.75">
      <c r="B58" s="772" t="s">
        <v>436</v>
      </c>
      <c r="C58" s="773" t="s">
        <v>437</v>
      </c>
      <c r="D58" s="577">
        <v>88</v>
      </c>
      <c r="E58" s="577">
        <v>90.5</v>
      </c>
      <c r="F58" s="466">
        <v>1156</v>
      </c>
      <c r="G58" s="577">
        <v>1163.95</v>
      </c>
      <c r="H58" s="577">
        <v>687.8</v>
      </c>
      <c r="I58" s="577">
        <v>476.15</v>
      </c>
      <c r="J58" s="578"/>
      <c r="K58" s="577">
        <v>94</v>
      </c>
      <c r="L58" s="577">
        <v>98.35</v>
      </c>
      <c r="M58" s="466">
        <v>310</v>
      </c>
      <c r="N58" s="577">
        <v>323.60000000000002</v>
      </c>
      <c r="O58" s="577">
        <v>201.4</v>
      </c>
      <c r="P58" s="577">
        <v>122.2</v>
      </c>
      <c r="Q58" s="578"/>
      <c r="R58" s="466">
        <v>182</v>
      </c>
      <c r="S58" s="466">
        <v>188.85</v>
      </c>
      <c r="T58" s="466">
        <v>1466</v>
      </c>
      <c r="U58" s="466">
        <v>1487.5500000000002</v>
      </c>
      <c r="V58" s="466">
        <v>889.19999999999993</v>
      </c>
      <c r="W58" s="466">
        <v>598.35</v>
      </c>
      <c r="Y58" s="1207"/>
      <c r="Z58" s="1207"/>
      <c r="AA58" s="1207"/>
      <c r="AB58" s="1207"/>
      <c r="AC58" s="1207"/>
    </row>
    <row r="59" spans="2:29" ht="15.75">
      <c r="B59" s="772" t="s">
        <v>438</v>
      </c>
      <c r="C59" s="773" t="s">
        <v>439</v>
      </c>
      <c r="D59" s="577">
        <v>42</v>
      </c>
      <c r="E59" s="577">
        <v>45</v>
      </c>
      <c r="F59" s="466">
        <v>228</v>
      </c>
      <c r="G59" s="577">
        <v>245.85</v>
      </c>
      <c r="H59" s="577">
        <v>143.19999999999999</v>
      </c>
      <c r="I59" s="577">
        <v>102.65</v>
      </c>
      <c r="J59" s="578"/>
      <c r="K59" s="577">
        <v>152</v>
      </c>
      <c r="L59" s="577">
        <v>169.6</v>
      </c>
      <c r="M59" s="466">
        <v>383</v>
      </c>
      <c r="N59" s="577">
        <v>421</v>
      </c>
      <c r="O59" s="577">
        <v>246.35</v>
      </c>
      <c r="P59" s="577">
        <v>174.65</v>
      </c>
      <c r="Q59" s="578"/>
      <c r="R59" s="466">
        <v>194</v>
      </c>
      <c r="S59" s="466">
        <v>214.6</v>
      </c>
      <c r="T59" s="466">
        <v>611</v>
      </c>
      <c r="U59" s="466">
        <v>666.85</v>
      </c>
      <c r="V59" s="466">
        <v>389.54999999999995</v>
      </c>
      <c r="W59" s="466">
        <v>277.3</v>
      </c>
      <c r="Y59" s="1207"/>
      <c r="Z59" s="1207"/>
      <c r="AA59" s="1207"/>
      <c r="AB59" s="1207"/>
      <c r="AC59" s="1207"/>
    </row>
    <row r="60" spans="2:29" ht="15.75">
      <c r="B60" s="772" t="s">
        <v>440</v>
      </c>
      <c r="C60" s="773" t="s">
        <v>441</v>
      </c>
      <c r="D60" s="577">
        <v>337</v>
      </c>
      <c r="E60" s="577">
        <v>355.45</v>
      </c>
      <c r="F60" s="466">
        <v>3624</v>
      </c>
      <c r="G60" s="577">
        <v>3852.85</v>
      </c>
      <c r="H60" s="577">
        <v>2420.4499999999998</v>
      </c>
      <c r="I60" s="577">
        <v>1432.4</v>
      </c>
      <c r="J60" s="578"/>
      <c r="K60" s="577">
        <v>584</v>
      </c>
      <c r="L60" s="577">
        <v>620.5</v>
      </c>
      <c r="M60" s="466">
        <v>3178</v>
      </c>
      <c r="N60" s="577">
        <v>3379.05</v>
      </c>
      <c r="O60" s="577">
        <v>2134.4</v>
      </c>
      <c r="P60" s="577">
        <v>1244.6500000000001</v>
      </c>
      <c r="Q60" s="578"/>
      <c r="R60" s="466">
        <v>921</v>
      </c>
      <c r="S60" s="466">
        <v>975.95</v>
      </c>
      <c r="T60" s="466">
        <v>6802</v>
      </c>
      <c r="U60" s="466">
        <v>7231.9</v>
      </c>
      <c r="V60" s="466">
        <v>4554.8500000000004</v>
      </c>
      <c r="W60" s="466">
        <v>2677.05</v>
      </c>
      <c r="Y60" s="1207"/>
      <c r="Z60" s="1207"/>
      <c r="AA60" s="1207"/>
      <c r="AB60" s="1207"/>
      <c r="AC60" s="1207"/>
    </row>
    <row r="61" spans="2:29" ht="15.75">
      <c r="B61" s="772" t="s">
        <v>442</v>
      </c>
      <c r="C61" s="773" t="s">
        <v>443</v>
      </c>
      <c r="D61" s="577">
        <v>53</v>
      </c>
      <c r="E61" s="577">
        <v>55.65</v>
      </c>
      <c r="F61" s="466">
        <v>503</v>
      </c>
      <c r="G61" s="577">
        <v>520.25</v>
      </c>
      <c r="H61" s="577">
        <v>267.39999999999998</v>
      </c>
      <c r="I61" s="577">
        <v>252.85</v>
      </c>
      <c r="J61" s="578"/>
      <c r="K61" s="577">
        <v>200</v>
      </c>
      <c r="L61" s="577">
        <v>215.35</v>
      </c>
      <c r="M61" s="466">
        <v>801</v>
      </c>
      <c r="N61" s="577">
        <v>924.9</v>
      </c>
      <c r="O61" s="577">
        <v>443.35</v>
      </c>
      <c r="P61" s="577">
        <v>481.55</v>
      </c>
      <c r="Q61" s="578"/>
      <c r="R61" s="466">
        <v>253</v>
      </c>
      <c r="S61" s="466">
        <v>271</v>
      </c>
      <c r="T61" s="466">
        <v>1304</v>
      </c>
      <c r="U61" s="466">
        <v>1445.15</v>
      </c>
      <c r="V61" s="466">
        <v>710.75</v>
      </c>
      <c r="W61" s="466">
        <v>734.4</v>
      </c>
      <c r="Y61" s="1207"/>
      <c r="Z61" s="1207"/>
      <c r="AA61" s="1207"/>
      <c r="AB61" s="1207"/>
      <c r="AC61" s="1207"/>
    </row>
    <row r="62" spans="2:29" ht="15.75">
      <c r="B62" s="772" t="s">
        <v>444</v>
      </c>
      <c r="C62" s="773" t="s">
        <v>445</v>
      </c>
      <c r="D62" s="577">
        <v>46</v>
      </c>
      <c r="E62" s="577">
        <v>45.5</v>
      </c>
      <c r="F62" s="466">
        <v>282</v>
      </c>
      <c r="G62" s="577">
        <v>269.3</v>
      </c>
      <c r="H62" s="577">
        <v>143.85</v>
      </c>
      <c r="I62" s="577">
        <v>125.45</v>
      </c>
      <c r="J62" s="578"/>
      <c r="K62" s="577">
        <v>113</v>
      </c>
      <c r="L62" s="577">
        <v>122.35</v>
      </c>
      <c r="M62" s="466">
        <v>847</v>
      </c>
      <c r="N62" s="577">
        <v>889.1</v>
      </c>
      <c r="O62" s="577">
        <v>403.05</v>
      </c>
      <c r="P62" s="577">
        <v>486.05</v>
      </c>
      <c r="Q62" s="578"/>
      <c r="R62" s="466">
        <v>159</v>
      </c>
      <c r="S62" s="466">
        <v>167.85</v>
      </c>
      <c r="T62" s="466">
        <v>1129</v>
      </c>
      <c r="U62" s="466">
        <v>1158.4000000000001</v>
      </c>
      <c r="V62" s="466">
        <v>546.9</v>
      </c>
      <c r="W62" s="466">
        <v>611.5</v>
      </c>
      <c r="Y62" s="1207"/>
      <c r="Z62" s="1207"/>
      <c r="AA62" s="1207"/>
      <c r="AB62" s="1207"/>
      <c r="AC62" s="1207"/>
    </row>
    <row r="63" spans="2:29" ht="15.75">
      <c r="B63" s="772" t="s">
        <v>446</v>
      </c>
      <c r="C63" s="773" t="s">
        <v>447</v>
      </c>
      <c r="D63" s="577">
        <v>8</v>
      </c>
      <c r="E63" s="577">
        <v>8.5</v>
      </c>
      <c r="F63" s="466">
        <v>19</v>
      </c>
      <c r="G63" s="577">
        <v>30.1</v>
      </c>
      <c r="H63" s="577">
        <v>16.95</v>
      </c>
      <c r="I63" s="577">
        <v>13.15</v>
      </c>
      <c r="J63" s="578"/>
      <c r="K63" s="577">
        <v>19</v>
      </c>
      <c r="L63" s="577">
        <v>22.35</v>
      </c>
      <c r="M63" s="466">
        <v>26</v>
      </c>
      <c r="N63" s="577">
        <v>32</v>
      </c>
      <c r="O63" s="577">
        <v>12.6</v>
      </c>
      <c r="P63" s="577">
        <v>19.399999999999999</v>
      </c>
      <c r="Q63" s="578"/>
      <c r="R63" s="466">
        <v>27</v>
      </c>
      <c r="S63" s="466">
        <v>30.85</v>
      </c>
      <c r="T63" s="466">
        <v>45</v>
      </c>
      <c r="U63" s="466">
        <v>62.1</v>
      </c>
      <c r="V63" s="466">
        <v>29.549999999999997</v>
      </c>
      <c r="W63" s="466">
        <v>32.549999999999997</v>
      </c>
      <c r="Y63" s="1207"/>
      <c r="Z63" s="1207"/>
      <c r="AA63" s="1207"/>
      <c r="AB63" s="1207"/>
      <c r="AC63" s="1207"/>
    </row>
    <row r="64" spans="2:29" ht="15.75">
      <c r="B64" s="772" t="s">
        <v>448</v>
      </c>
      <c r="C64" s="773" t="s">
        <v>449</v>
      </c>
      <c r="D64" s="577">
        <v>120</v>
      </c>
      <c r="E64" s="577">
        <v>134.30000000000001</v>
      </c>
      <c r="F64" s="466">
        <v>584</v>
      </c>
      <c r="G64" s="577">
        <v>698.7</v>
      </c>
      <c r="H64" s="577">
        <v>271.64999999999998</v>
      </c>
      <c r="I64" s="577">
        <v>427.05</v>
      </c>
      <c r="J64" s="578"/>
      <c r="K64" s="577">
        <v>229</v>
      </c>
      <c r="L64" s="577">
        <v>251.3</v>
      </c>
      <c r="M64" s="466">
        <v>680</v>
      </c>
      <c r="N64" s="577">
        <v>726.55</v>
      </c>
      <c r="O64" s="577">
        <v>249.8</v>
      </c>
      <c r="P64" s="577">
        <v>476.75</v>
      </c>
      <c r="Q64" s="578"/>
      <c r="R64" s="466">
        <v>349</v>
      </c>
      <c r="S64" s="466">
        <v>385.6</v>
      </c>
      <c r="T64" s="466">
        <v>1264</v>
      </c>
      <c r="U64" s="466">
        <v>1425.25</v>
      </c>
      <c r="V64" s="466">
        <v>521.45000000000005</v>
      </c>
      <c r="W64" s="466">
        <v>903.8</v>
      </c>
      <c r="Y64" s="1207"/>
      <c r="Z64" s="1207"/>
      <c r="AA64" s="1207"/>
      <c r="AB64" s="1207"/>
      <c r="AC64" s="1207"/>
    </row>
    <row r="65" spans="2:29" ht="15.75">
      <c r="B65" s="772" t="s">
        <v>450</v>
      </c>
      <c r="C65" s="773" t="s">
        <v>451</v>
      </c>
      <c r="D65" s="577">
        <v>221</v>
      </c>
      <c r="E65" s="577">
        <v>229.85</v>
      </c>
      <c r="F65" s="466">
        <v>584</v>
      </c>
      <c r="G65" s="577">
        <v>611.79999999999995</v>
      </c>
      <c r="H65" s="577">
        <v>241.75</v>
      </c>
      <c r="I65" s="577">
        <v>370.05</v>
      </c>
      <c r="J65" s="578"/>
      <c r="K65" s="577">
        <v>2197</v>
      </c>
      <c r="L65" s="577">
        <v>2368.8000000000002</v>
      </c>
      <c r="M65" s="466">
        <v>4685</v>
      </c>
      <c r="N65" s="577">
        <v>5042.3999999999996</v>
      </c>
      <c r="O65" s="577">
        <v>1840.75</v>
      </c>
      <c r="P65" s="577">
        <v>3201.65</v>
      </c>
      <c r="Q65" s="578"/>
      <c r="R65" s="466">
        <v>2418</v>
      </c>
      <c r="S65" s="466">
        <v>2598.65</v>
      </c>
      <c r="T65" s="466">
        <v>5269</v>
      </c>
      <c r="U65" s="466">
        <v>5654.2</v>
      </c>
      <c r="V65" s="466">
        <v>2082.5</v>
      </c>
      <c r="W65" s="466">
        <v>3571.7000000000003</v>
      </c>
      <c r="Y65" s="1207"/>
      <c r="Z65" s="1207"/>
      <c r="AA65" s="1207"/>
      <c r="AB65" s="1207"/>
      <c r="AC65" s="1207"/>
    </row>
    <row r="66" spans="2:29" ht="15.75">
      <c r="B66" s="772" t="s">
        <v>452</v>
      </c>
      <c r="C66" s="773" t="s">
        <v>453</v>
      </c>
      <c r="D66" s="577">
        <v>389</v>
      </c>
      <c r="E66" s="577">
        <v>436.15</v>
      </c>
      <c r="F66" s="466">
        <v>2049</v>
      </c>
      <c r="G66" s="577">
        <v>2298.75</v>
      </c>
      <c r="H66" s="577">
        <v>847.05</v>
      </c>
      <c r="I66" s="577">
        <v>1451.7</v>
      </c>
      <c r="J66" s="578"/>
      <c r="K66" s="577">
        <v>999</v>
      </c>
      <c r="L66" s="577">
        <v>1102.0999999999999</v>
      </c>
      <c r="M66" s="466">
        <v>3104</v>
      </c>
      <c r="N66" s="577">
        <v>3309.75</v>
      </c>
      <c r="O66" s="577">
        <v>1033</v>
      </c>
      <c r="P66" s="577">
        <v>2276.75</v>
      </c>
      <c r="Q66" s="578"/>
      <c r="R66" s="466">
        <v>1388</v>
      </c>
      <c r="S66" s="466">
        <v>1538.25</v>
      </c>
      <c r="T66" s="466">
        <v>5153</v>
      </c>
      <c r="U66" s="466">
        <v>5608.5</v>
      </c>
      <c r="V66" s="466">
        <v>1880.05</v>
      </c>
      <c r="W66" s="466">
        <v>3728.45</v>
      </c>
      <c r="Y66" s="1207"/>
      <c r="Z66" s="1207"/>
      <c r="AA66" s="1207"/>
      <c r="AB66" s="1207"/>
      <c r="AC66" s="1207"/>
    </row>
    <row r="67" spans="2:29" ht="15.75">
      <c r="B67" s="772" t="s">
        <v>454</v>
      </c>
      <c r="C67" s="773" t="s">
        <v>455</v>
      </c>
      <c r="D67" s="577">
        <v>152</v>
      </c>
      <c r="E67" s="577">
        <v>165.95</v>
      </c>
      <c r="F67" s="466">
        <v>1095</v>
      </c>
      <c r="G67" s="577">
        <v>1182</v>
      </c>
      <c r="H67" s="577">
        <v>490.3</v>
      </c>
      <c r="I67" s="577">
        <v>691.7</v>
      </c>
      <c r="J67" s="578"/>
      <c r="K67" s="577">
        <v>535</v>
      </c>
      <c r="L67" s="577">
        <v>565.4</v>
      </c>
      <c r="M67" s="466">
        <v>2195</v>
      </c>
      <c r="N67" s="577">
        <v>2334.65</v>
      </c>
      <c r="O67" s="577">
        <v>892.8</v>
      </c>
      <c r="P67" s="577">
        <v>1441.85</v>
      </c>
      <c r="Q67" s="578"/>
      <c r="R67" s="466">
        <v>687</v>
      </c>
      <c r="S67" s="466">
        <v>731.34999999999991</v>
      </c>
      <c r="T67" s="466">
        <v>3290</v>
      </c>
      <c r="U67" s="466">
        <v>3516.65</v>
      </c>
      <c r="V67" s="466">
        <v>1383.1</v>
      </c>
      <c r="W67" s="466">
        <v>2133.5500000000002</v>
      </c>
      <c r="Y67" s="1207"/>
      <c r="Z67" s="1207"/>
      <c r="AA67" s="1207"/>
      <c r="AB67" s="1207"/>
      <c r="AC67" s="1207"/>
    </row>
    <row r="68" spans="2:29" ht="15.75">
      <c r="B68" s="772" t="s">
        <v>456</v>
      </c>
      <c r="C68" s="773" t="s">
        <v>457</v>
      </c>
      <c r="D68" s="577">
        <v>510</v>
      </c>
      <c r="E68" s="577">
        <v>548.4</v>
      </c>
      <c r="F68" s="466">
        <v>3214</v>
      </c>
      <c r="G68" s="577">
        <v>3422.2</v>
      </c>
      <c r="H68" s="577">
        <v>2137.6</v>
      </c>
      <c r="I68" s="577">
        <v>1284.5999999999999</v>
      </c>
      <c r="J68" s="578"/>
      <c r="K68" s="577">
        <v>703</v>
      </c>
      <c r="L68" s="577">
        <v>766.7</v>
      </c>
      <c r="M68" s="466">
        <v>2136</v>
      </c>
      <c r="N68" s="577">
        <v>2320.3000000000002</v>
      </c>
      <c r="O68" s="577">
        <v>1371.55</v>
      </c>
      <c r="P68" s="577">
        <v>948.75</v>
      </c>
      <c r="Q68" s="578"/>
      <c r="R68" s="466">
        <v>1213</v>
      </c>
      <c r="S68" s="466">
        <v>1315.1</v>
      </c>
      <c r="T68" s="466">
        <v>5350</v>
      </c>
      <c r="U68" s="466">
        <v>5742.5</v>
      </c>
      <c r="V68" s="466">
        <v>3509.1499999999996</v>
      </c>
      <c r="W68" s="466">
        <v>2233.35</v>
      </c>
      <c r="Y68" s="1207"/>
      <c r="Z68" s="1207"/>
      <c r="AA68" s="1207"/>
      <c r="AB68" s="1207"/>
      <c r="AC68" s="1207"/>
    </row>
    <row r="69" spans="2:29" ht="15.75">
      <c r="B69" s="772" t="s">
        <v>458</v>
      </c>
      <c r="C69" s="773" t="s">
        <v>459</v>
      </c>
      <c r="D69" s="577">
        <v>46</v>
      </c>
      <c r="E69" s="577">
        <v>49.7</v>
      </c>
      <c r="F69" s="466">
        <v>325</v>
      </c>
      <c r="G69" s="577">
        <v>358.3</v>
      </c>
      <c r="H69" s="577">
        <v>201.8</v>
      </c>
      <c r="I69" s="577">
        <v>156.5</v>
      </c>
      <c r="J69" s="578"/>
      <c r="K69" s="577">
        <v>85</v>
      </c>
      <c r="L69" s="577">
        <v>88.8</v>
      </c>
      <c r="M69" s="466">
        <v>244</v>
      </c>
      <c r="N69" s="577">
        <v>264.25</v>
      </c>
      <c r="O69" s="577">
        <v>119.2</v>
      </c>
      <c r="P69" s="577">
        <v>145.05000000000001</v>
      </c>
      <c r="Q69" s="578"/>
      <c r="R69" s="466">
        <v>131</v>
      </c>
      <c r="S69" s="466">
        <v>138.5</v>
      </c>
      <c r="T69" s="466">
        <v>569</v>
      </c>
      <c r="U69" s="466">
        <v>622.54999999999995</v>
      </c>
      <c r="V69" s="466">
        <v>321</v>
      </c>
      <c r="W69" s="466">
        <v>301.55</v>
      </c>
      <c r="Y69" s="1207"/>
      <c r="Z69" s="1207"/>
      <c r="AA69" s="1207"/>
      <c r="AB69" s="1207"/>
      <c r="AC69" s="1207"/>
    </row>
    <row r="70" spans="2:29" ht="15.75">
      <c r="B70" s="772" t="s">
        <v>460</v>
      </c>
      <c r="C70" s="773" t="s">
        <v>461</v>
      </c>
      <c r="D70" s="577">
        <v>446</v>
      </c>
      <c r="E70" s="577">
        <v>472.9</v>
      </c>
      <c r="F70" s="466">
        <v>3252</v>
      </c>
      <c r="G70" s="577">
        <v>3460.75</v>
      </c>
      <c r="H70" s="577">
        <v>1546.6</v>
      </c>
      <c r="I70" s="577">
        <v>1914.15</v>
      </c>
      <c r="J70" s="578"/>
      <c r="K70" s="577">
        <v>1119</v>
      </c>
      <c r="L70" s="577">
        <v>1183.3499999999999</v>
      </c>
      <c r="M70" s="466">
        <v>3825</v>
      </c>
      <c r="N70" s="577">
        <v>4132.6000000000004</v>
      </c>
      <c r="O70" s="577">
        <v>1854.5</v>
      </c>
      <c r="P70" s="577">
        <v>2278.1</v>
      </c>
      <c r="Q70" s="578"/>
      <c r="R70" s="466">
        <v>1565</v>
      </c>
      <c r="S70" s="466">
        <v>1656.25</v>
      </c>
      <c r="T70" s="466">
        <v>7077</v>
      </c>
      <c r="U70" s="466">
        <v>7593.35</v>
      </c>
      <c r="V70" s="466">
        <v>3401.1</v>
      </c>
      <c r="W70" s="466">
        <v>4192.25</v>
      </c>
      <c r="Y70" s="1207"/>
      <c r="Z70" s="1207"/>
      <c r="AA70" s="1207"/>
      <c r="AB70" s="1207"/>
      <c r="AC70" s="1207"/>
    </row>
    <row r="71" spans="2:29" ht="15.75">
      <c r="B71" s="772" t="s">
        <v>462</v>
      </c>
      <c r="C71" s="773" t="s">
        <v>463</v>
      </c>
      <c r="D71" s="577">
        <v>163</v>
      </c>
      <c r="E71" s="577">
        <v>177.95</v>
      </c>
      <c r="F71" s="466">
        <v>735</v>
      </c>
      <c r="G71" s="577">
        <v>821</v>
      </c>
      <c r="H71" s="577">
        <v>359.85</v>
      </c>
      <c r="I71" s="577">
        <v>461.15</v>
      </c>
      <c r="J71" s="578"/>
      <c r="K71" s="577">
        <v>789</v>
      </c>
      <c r="L71" s="577">
        <v>842</v>
      </c>
      <c r="M71" s="466">
        <v>2753</v>
      </c>
      <c r="N71" s="577">
        <v>2913.15</v>
      </c>
      <c r="O71" s="577">
        <v>1197.9000000000001</v>
      </c>
      <c r="P71" s="577">
        <v>1715.25</v>
      </c>
      <c r="Q71" s="578"/>
      <c r="R71" s="466">
        <v>952</v>
      </c>
      <c r="S71" s="466">
        <v>1019.95</v>
      </c>
      <c r="T71" s="466">
        <v>3488</v>
      </c>
      <c r="U71" s="466">
        <v>3734.15</v>
      </c>
      <c r="V71" s="466">
        <v>1557.75</v>
      </c>
      <c r="W71" s="466">
        <v>2176.4</v>
      </c>
      <c r="Y71" s="1207"/>
      <c r="Z71" s="1207"/>
      <c r="AA71" s="1207"/>
      <c r="AB71" s="1207"/>
      <c r="AC71" s="1207"/>
    </row>
    <row r="72" spans="2:29" ht="15.75">
      <c r="B72" s="772" t="s">
        <v>464</v>
      </c>
      <c r="C72" s="773" t="s">
        <v>465</v>
      </c>
      <c r="D72" s="577">
        <v>8</v>
      </c>
      <c r="E72" s="577">
        <v>8.4</v>
      </c>
      <c r="F72" s="466">
        <v>23</v>
      </c>
      <c r="G72" s="577">
        <v>22.3</v>
      </c>
      <c r="H72" s="577">
        <v>2.4500000000000002</v>
      </c>
      <c r="I72" s="577">
        <v>19.850000000000001</v>
      </c>
      <c r="J72" s="578"/>
      <c r="K72" s="577">
        <v>63</v>
      </c>
      <c r="L72" s="577">
        <v>70.3</v>
      </c>
      <c r="M72" s="466">
        <v>88</v>
      </c>
      <c r="N72" s="577">
        <v>99.7</v>
      </c>
      <c r="O72" s="577">
        <v>19.899999999999999</v>
      </c>
      <c r="P72" s="577">
        <v>79.8</v>
      </c>
      <c r="Q72" s="578"/>
      <c r="R72" s="466">
        <v>71</v>
      </c>
      <c r="S72" s="466">
        <v>78.7</v>
      </c>
      <c r="T72" s="466">
        <v>111</v>
      </c>
      <c r="U72" s="466">
        <v>122</v>
      </c>
      <c r="V72" s="466">
        <v>22.349999999999998</v>
      </c>
      <c r="W72" s="466">
        <v>99.65</v>
      </c>
      <c r="Y72" s="1207"/>
      <c r="Z72" s="1207"/>
      <c r="AA72" s="1207"/>
      <c r="AB72" s="1207"/>
      <c r="AC72" s="1207"/>
    </row>
    <row r="73" spans="2:29" ht="15.75">
      <c r="B73" s="772" t="s">
        <v>466</v>
      </c>
      <c r="C73" s="773" t="s">
        <v>467</v>
      </c>
      <c r="D73" s="577">
        <v>261</v>
      </c>
      <c r="E73" s="577">
        <v>255.45</v>
      </c>
      <c r="F73" s="466">
        <v>1985</v>
      </c>
      <c r="G73" s="577">
        <v>1752.4</v>
      </c>
      <c r="H73" s="577">
        <v>1031.8</v>
      </c>
      <c r="I73" s="577">
        <v>720.6</v>
      </c>
      <c r="J73" s="578"/>
      <c r="K73" s="577">
        <v>1470</v>
      </c>
      <c r="L73" s="577">
        <v>1543.75</v>
      </c>
      <c r="M73" s="466">
        <v>6074</v>
      </c>
      <c r="N73" s="577">
        <v>6407.15</v>
      </c>
      <c r="O73" s="577">
        <v>3901.65</v>
      </c>
      <c r="P73" s="577">
        <v>2505.5</v>
      </c>
      <c r="Q73" s="578"/>
      <c r="R73" s="466">
        <v>1731</v>
      </c>
      <c r="S73" s="466">
        <v>1799.2</v>
      </c>
      <c r="T73" s="466">
        <v>8059</v>
      </c>
      <c r="U73" s="466">
        <v>8159.5499999999993</v>
      </c>
      <c r="V73" s="466">
        <v>4933.45</v>
      </c>
      <c r="W73" s="466">
        <v>3226.1</v>
      </c>
      <c r="Y73" s="1207"/>
      <c r="Z73" s="1207"/>
      <c r="AA73" s="1207"/>
      <c r="AB73" s="1207"/>
      <c r="AC73" s="1207"/>
    </row>
    <row r="74" spans="2:29" ht="15.75">
      <c r="B74" s="772" t="s">
        <v>468</v>
      </c>
      <c r="C74" s="773" t="s">
        <v>469</v>
      </c>
      <c r="D74" s="577">
        <v>188</v>
      </c>
      <c r="E74" s="577">
        <v>206.25</v>
      </c>
      <c r="F74" s="466">
        <v>701</v>
      </c>
      <c r="G74" s="577">
        <v>874.7</v>
      </c>
      <c r="H74" s="577">
        <v>287.45</v>
      </c>
      <c r="I74" s="577">
        <v>587.25</v>
      </c>
      <c r="J74" s="578"/>
      <c r="K74" s="577">
        <v>270</v>
      </c>
      <c r="L74" s="577">
        <v>286.2</v>
      </c>
      <c r="M74" s="466">
        <v>1555</v>
      </c>
      <c r="N74" s="577">
        <v>1666.85</v>
      </c>
      <c r="O74" s="577">
        <v>861.1</v>
      </c>
      <c r="P74" s="577">
        <v>805.75</v>
      </c>
      <c r="Q74" s="578"/>
      <c r="R74" s="466">
        <v>458</v>
      </c>
      <c r="S74" s="466">
        <v>492.45</v>
      </c>
      <c r="T74" s="466">
        <v>2256</v>
      </c>
      <c r="U74" s="466">
        <v>2541.5500000000002</v>
      </c>
      <c r="V74" s="466">
        <v>1148.55</v>
      </c>
      <c r="W74" s="466">
        <v>1393</v>
      </c>
      <c r="Y74" s="1207"/>
      <c r="Z74" s="1207"/>
      <c r="AA74" s="1207"/>
      <c r="AB74" s="1207"/>
      <c r="AC74" s="1207"/>
    </row>
    <row r="75" spans="2:29" ht="15.75">
      <c r="B75" s="772" t="s">
        <v>470</v>
      </c>
      <c r="C75" s="773" t="s">
        <v>471</v>
      </c>
      <c r="D75" s="577">
        <v>375</v>
      </c>
      <c r="E75" s="577">
        <v>361.55</v>
      </c>
      <c r="F75" s="466">
        <v>6820</v>
      </c>
      <c r="G75" s="577">
        <v>5492.2</v>
      </c>
      <c r="H75" s="577">
        <v>1549.2</v>
      </c>
      <c r="I75" s="577">
        <v>3943</v>
      </c>
      <c r="J75" s="578"/>
      <c r="K75" s="577">
        <v>3050</v>
      </c>
      <c r="L75" s="577">
        <v>3204.8</v>
      </c>
      <c r="M75" s="466">
        <v>16093</v>
      </c>
      <c r="N75" s="577">
        <v>17772.55</v>
      </c>
      <c r="O75" s="577">
        <v>4842</v>
      </c>
      <c r="P75" s="577">
        <v>12930.55</v>
      </c>
      <c r="Q75" s="578"/>
      <c r="R75" s="466">
        <v>3425</v>
      </c>
      <c r="S75" s="466">
        <v>3566.3500000000004</v>
      </c>
      <c r="T75" s="466">
        <v>22913</v>
      </c>
      <c r="U75" s="466">
        <v>23264.75</v>
      </c>
      <c r="V75" s="466">
        <v>6391.2</v>
      </c>
      <c r="W75" s="466">
        <v>16873.55</v>
      </c>
      <c r="Y75" s="1207"/>
      <c r="Z75" s="1207"/>
      <c r="AA75" s="1207"/>
      <c r="AB75" s="1207"/>
      <c r="AC75" s="1207"/>
    </row>
    <row r="76" spans="2:29" ht="15.75">
      <c r="B76" s="772" t="s">
        <v>472</v>
      </c>
      <c r="C76" s="773" t="s">
        <v>473</v>
      </c>
      <c r="D76" s="577">
        <v>42</v>
      </c>
      <c r="E76" s="577">
        <v>44.8</v>
      </c>
      <c r="F76" s="466">
        <v>336</v>
      </c>
      <c r="G76" s="577">
        <v>344.65</v>
      </c>
      <c r="H76" s="577">
        <v>279</v>
      </c>
      <c r="I76" s="577">
        <v>65.650000000000006</v>
      </c>
      <c r="J76" s="578"/>
      <c r="K76" s="577">
        <v>149</v>
      </c>
      <c r="L76" s="577">
        <v>155.69999999999999</v>
      </c>
      <c r="M76" s="466">
        <v>986</v>
      </c>
      <c r="N76" s="577">
        <v>1033.95</v>
      </c>
      <c r="O76" s="577">
        <v>712.85</v>
      </c>
      <c r="P76" s="577">
        <v>321.10000000000002</v>
      </c>
      <c r="Q76" s="578"/>
      <c r="R76" s="466">
        <v>191</v>
      </c>
      <c r="S76" s="466">
        <v>200.5</v>
      </c>
      <c r="T76" s="466">
        <v>1322</v>
      </c>
      <c r="U76" s="466">
        <v>1378.6</v>
      </c>
      <c r="V76" s="466">
        <v>991.85</v>
      </c>
      <c r="W76" s="466">
        <v>386.75</v>
      </c>
      <c r="Y76" s="1207"/>
      <c r="Z76" s="1207"/>
      <c r="AA76" s="1207"/>
      <c r="AB76" s="1207"/>
      <c r="AC76" s="1207"/>
    </row>
    <row r="77" spans="2:29" ht="15.75">
      <c r="B77" s="772" t="s">
        <v>474</v>
      </c>
      <c r="C77" s="773" t="s">
        <v>475</v>
      </c>
      <c r="D77" s="577">
        <v>309</v>
      </c>
      <c r="E77" s="577">
        <v>300.60000000000002</v>
      </c>
      <c r="F77" s="466">
        <v>1768</v>
      </c>
      <c r="G77" s="577">
        <v>1755.1</v>
      </c>
      <c r="H77" s="577">
        <v>614.70000000000005</v>
      </c>
      <c r="I77" s="577">
        <v>1140.4000000000001</v>
      </c>
      <c r="J77" s="578"/>
      <c r="K77" s="577">
        <v>1624</v>
      </c>
      <c r="L77" s="577">
        <v>1732.7</v>
      </c>
      <c r="M77" s="466">
        <v>7148</v>
      </c>
      <c r="N77" s="577">
        <v>7531.45</v>
      </c>
      <c r="O77" s="577">
        <v>2379</v>
      </c>
      <c r="P77" s="577">
        <v>5152.45</v>
      </c>
      <c r="Q77" s="578"/>
      <c r="R77" s="466">
        <v>1933</v>
      </c>
      <c r="S77" s="466">
        <v>2033.3000000000002</v>
      </c>
      <c r="T77" s="466">
        <v>8916</v>
      </c>
      <c r="U77" s="466">
        <v>9286.5499999999993</v>
      </c>
      <c r="V77" s="466">
        <v>2993.7</v>
      </c>
      <c r="W77" s="466">
        <v>6292.85</v>
      </c>
      <c r="Y77" s="1207"/>
      <c r="Z77" s="1207"/>
      <c r="AA77" s="1207"/>
      <c r="AB77" s="1207"/>
      <c r="AC77" s="1207"/>
    </row>
    <row r="78" spans="2:29" ht="15.75">
      <c r="B78" s="772" t="s">
        <v>476</v>
      </c>
      <c r="C78" s="773" t="s">
        <v>477</v>
      </c>
      <c r="D78" s="577">
        <v>361</v>
      </c>
      <c r="E78" s="577">
        <v>377.9</v>
      </c>
      <c r="F78" s="466">
        <v>2998</v>
      </c>
      <c r="G78" s="577">
        <v>3134.05</v>
      </c>
      <c r="H78" s="577">
        <v>1365.2</v>
      </c>
      <c r="I78" s="577">
        <v>1768.85</v>
      </c>
      <c r="J78" s="578"/>
      <c r="K78" s="577">
        <v>1689</v>
      </c>
      <c r="L78" s="577">
        <v>1786.1</v>
      </c>
      <c r="M78" s="466">
        <v>7815</v>
      </c>
      <c r="N78" s="577">
        <v>8221.1</v>
      </c>
      <c r="O78" s="577">
        <v>3682.9</v>
      </c>
      <c r="P78" s="577">
        <v>4538.2</v>
      </c>
      <c r="Q78" s="578"/>
      <c r="R78" s="466">
        <v>2050</v>
      </c>
      <c r="S78" s="466">
        <v>2164</v>
      </c>
      <c r="T78" s="466">
        <v>10813</v>
      </c>
      <c r="U78" s="466">
        <v>11355.150000000001</v>
      </c>
      <c r="V78" s="466">
        <v>5048.1000000000004</v>
      </c>
      <c r="W78" s="466">
        <v>6307.0499999999993</v>
      </c>
      <c r="Y78" s="1207"/>
      <c r="Z78" s="1207"/>
      <c r="AA78" s="1207"/>
      <c r="AB78" s="1207"/>
      <c r="AC78" s="1207"/>
    </row>
    <row r="79" spans="2:29" ht="15.75">
      <c r="B79" s="772" t="s">
        <v>478</v>
      </c>
      <c r="C79" s="773" t="s">
        <v>479</v>
      </c>
      <c r="D79" s="577">
        <v>4</v>
      </c>
      <c r="E79" s="577">
        <v>3.2</v>
      </c>
      <c r="F79" s="466">
        <v>8</v>
      </c>
      <c r="G79" s="577">
        <v>7.2</v>
      </c>
      <c r="H79" s="577">
        <v>2.6</v>
      </c>
      <c r="I79" s="577">
        <v>4.5999999999999996</v>
      </c>
      <c r="J79" s="578"/>
      <c r="K79" s="577">
        <v>24</v>
      </c>
      <c r="L79" s="577">
        <v>26.15</v>
      </c>
      <c r="M79" s="466">
        <v>372</v>
      </c>
      <c r="N79" s="577">
        <v>247.2</v>
      </c>
      <c r="O79" s="577">
        <v>88.6</v>
      </c>
      <c r="P79" s="577">
        <v>158.6</v>
      </c>
      <c r="Q79" s="578"/>
      <c r="R79" s="466">
        <v>28</v>
      </c>
      <c r="S79" s="466">
        <v>29.349999999999998</v>
      </c>
      <c r="T79" s="466">
        <v>380</v>
      </c>
      <c r="U79" s="466">
        <v>254.39999999999998</v>
      </c>
      <c r="V79" s="466">
        <v>91.199999999999989</v>
      </c>
      <c r="W79" s="466">
        <v>163.19999999999999</v>
      </c>
      <c r="Y79" s="1207"/>
      <c r="Z79" s="1207"/>
      <c r="AA79" s="1207"/>
      <c r="AB79" s="1207"/>
      <c r="AC79" s="1207"/>
    </row>
    <row r="80" spans="2:29" ht="15.75">
      <c r="B80" s="772" t="s">
        <v>480</v>
      </c>
      <c r="C80" s="773" t="s">
        <v>144</v>
      </c>
      <c r="D80" s="577">
        <v>325</v>
      </c>
      <c r="E80" s="577">
        <v>321.75</v>
      </c>
      <c r="F80" s="466">
        <v>1423</v>
      </c>
      <c r="G80" s="577">
        <v>1480.25</v>
      </c>
      <c r="H80" s="577">
        <v>460.8</v>
      </c>
      <c r="I80" s="577">
        <v>1019.45</v>
      </c>
      <c r="J80" s="578"/>
      <c r="K80" s="577">
        <v>4266</v>
      </c>
      <c r="L80" s="577">
        <v>4935.45</v>
      </c>
      <c r="M80" s="466">
        <v>10069</v>
      </c>
      <c r="N80" s="577">
        <v>12377.45</v>
      </c>
      <c r="O80" s="577">
        <v>3376.3</v>
      </c>
      <c r="P80" s="577">
        <v>9001.15</v>
      </c>
      <c r="Q80" s="578"/>
      <c r="R80" s="466">
        <v>4591</v>
      </c>
      <c r="S80" s="466">
        <v>5257.2</v>
      </c>
      <c r="T80" s="466">
        <v>11492</v>
      </c>
      <c r="U80" s="466">
        <v>13857.7</v>
      </c>
      <c r="V80" s="466">
        <v>3837.1000000000004</v>
      </c>
      <c r="W80" s="466">
        <v>10020.6</v>
      </c>
      <c r="Y80" s="1207"/>
      <c r="Z80" s="1207"/>
      <c r="AA80" s="1207"/>
      <c r="AB80" s="1207"/>
      <c r="AC80" s="1207"/>
    </row>
    <row r="81" spans="2:29" ht="15.75">
      <c r="B81" s="772" t="s">
        <v>481</v>
      </c>
      <c r="C81" s="773" t="s">
        <v>482</v>
      </c>
      <c r="D81" s="577">
        <v>297</v>
      </c>
      <c r="E81" s="577">
        <v>305.75</v>
      </c>
      <c r="F81" s="466">
        <v>814</v>
      </c>
      <c r="G81" s="577">
        <v>830.55</v>
      </c>
      <c r="H81" s="577">
        <v>171.8</v>
      </c>
      <c r="I81" s="577">
        <v>658.75</v>
      </c>
      <c r="J81" s="578"/>
      <c r="K81" s="577">
        <v>3320</v>
      </c>
      <c r="L81" s="577">
        <v>3689.55</v>
      </c>
      <c r="M81" s="466">
        <v>6671</v>
      </c>
      <c r="N81" s="577">
        <v>7583.4</v>
      </c>
      <c r="O81" s="577">
        <v>1379.2</v>
      </c>
      <c r="P81" s="577">
        <v>6204.2</v>
      </c>
      <c r="Q81" s="578"/>
      <c r="R81" s="466">
        <v>3617</v>
      </c>
      <c r="S81" s="466">
        <v>3995.3</v>
      </c>
      <c r="T81" s="466">
        <v>7485</v>
      </c>
      <c r="U81" s="466">
        <v>8413.9499999999989</v>
      </c>
      <c r="V81" s="466">
        <v>1551</v>
      </c>
      <c r="W81" s="466">
        <v>6862.95</v>
      </c>
      <c r="Y81" s="1207"/>
      <c r="Z81" s="1207"/>
      <c r="AA81" s="1207"/>
      <c r="AB81" s="1207"/>
      <c r="AC81" s="1207"/>
    </row>
    <row r="82" spans="2:29" ht="15.75">
      <c r="B82" s="772" t="s">
        <v>483</v>
      </c>
      <c r="C82" s="773" t="s">
        <v>484</v>
      </c>
      <c r="D82" s="577">
        <v>28</v>
      </c>
      <c r="E82" s="577">
        <v>27.25</v>
      </c>
      <c r="F82" s="466">
        <v>158</v>
      </c>
      <c r="G82" s="577">
        <v>146.9</v>
      </c>
      <c r="H82" s="577">
        <v>28.55</v>
      </c>
      <c r="I82" s="577">
        <v>118.35</v>
      </c>
      <c r="J82" s="578"/>
      <c r="K82" s="577">
        <v>141</v>
      </c>
      <c r="L82" s="577">
        <v>150.1</v>
      </c>
      <c r="M82" s="466">
        <v>590</v>
      </c>
      <c r="N82" s="577">
        <v>582.29999999999995</v>
      </c>
      <c r="O82" s="577">
        <v>177.3</v>
      </c>
      <c r="P82" s="577">
        <v>405</v>
      </c>
      <c r="Q82" s="578"/>
      <c r="R82" s="466">
        <v>169</v>
      </c>
      <c r="S82" s="466">
        <v>177.35</v>
      </c>
      <c r="T82" s="466">
        <v>748</v>
      </c>
      <c r="U82" s="466">
        <v>729.19999999999993</v>
      </c>
      <c r="V82" s="466">
        <v>205.85000000000002</v>
      </c>
      <c r="W82" s="466">
        <v>523.35</v>
      </c>
      <c r="Y82" s="1207"/>
      <c r="Z82" s="1207"/>
      <c r="AA82" s="1207"/>
      <c r="AB82" s="1207"/>
      <c r="AC82" s="1207"/>
    </row>
    <row r="83" spans="2:29" ht="15.75">
      <c r="B83" s="772" t="s">
        <v>485</v>
      </c>
      <c r="C83" s="773" t="s">
        <v>486</v>
      </c>
      <c r="D83" s="577">
        <v>66</v>
      </c>
      <c r="E83" s="577">
        <v>63.65</v>
      </c>
      <c r="F83" s="466">
        <v>315</v>
      </c>
      <c r="G83" s="577">
        <v>332</v>
      </c>
      <c r="H83" s="577">
        <v>119.8</v>
      </c>
      <c r="I83" s="577">
        <v>212.2</v>
      </c>
      <c r="J83" s="578"/>
      <c r="K83" s="577">
        <v>730</v>
      </c>
      <c r="L83" s="577">
        <v>811.75</v>
      </c>
      <c r="M83" s="466">
        <v>2474</v>
      </c>
      <c r="N83" s="577">
        <v>2800</v>
      </c>
      <c r="O83" s="577">
        <v>640.79999999999995</v>
      </c>
      <c r="P83" s="577">
        <v>2159.1999999999998</v>
      </c>
      <c r="Q83" s="578"/>
      <c r="R83" s="466">
        <v>796</v>
      </c>
      <c r="S83" s="466">
        <v>875.4</v>
      </c>
      <c r="T83" s="466">
        <v>2789</v>
      </c>
      <c r="U83" s="466">
        <v>3132</v>
      </c>
      <c r="V83" s="466">
        <v>760.59999999999991</v>
      </c>
      <c r="W83" s="466">
        <v>2371.3999999999996</v>
      </c>
      <c r="Y83" s="1207"/>
      <c r="Z83" s="1207"/>
      <c r="AA83" s="1207"/>
      <c r="AB83" s="1207"/>
      <c r="AC83" s="1207"/>
    </row>
    <row r="84" spans="2:29" ht="15.75">
      <c r="B84" s="772" t="s">
        <v>487</v>
      </c>
      <c r="C84" s="773" t="s">
        <v>488</v>
      </c>
      <c r="D84" s="577">
        <v>47</v>
      </c>
      <c r="E84" s="577">
        <v>48.65</v>
      </c>
      <c r="F84" s="466">
        <v>187</v>
      </c>
      <c r="G84" s="577">
        <v>191.9</v>
      </c>
      <c r="H84" s="577">
        <v>93.7</v>
      </c>
      <c r="I84" s="577">
        <v>98.2</v>
      </c>
      <c r="J84" s="578"/>
      <c r="K84" s="577">
        <v>1011</v>
      </c>
      <c r="L84" s="577">
        <v>1074.05</v>
      </c>
      <c r="M84" s="466">
        <v>3609</v>
      </c>
      <c r="N84" s="577">
        <v>3848.3</v>
      </c>
      <c r="O84" s="577">
        <v>2081</v>
      </c>
      <c r="P84" s="577">
        <v>1767.3</v>
      </c>
      <c r="Q84" s="578"/>
      <c r="R84" s="466">
        <v>1058</v>
      </c>
      <c r="S84" s="466">
        <v>1122.7</v>
      </c>
      <c r="T84" s="466">
        <v>3796</v>
      </c>
      <c r="U84" s="466">
        <v>4040.2000000000003</v>
      </c>
      <c r="V84" s="466">
        <v>2174.6999999999998</v>
      </c>
      <c r="W84" s="466">
        <v>1865.5</v>
      </c>
      <c r="Y84" s="1207"/>
      <c r="Z84" s="1207"/>
      <c r="AA84" s="1207"/>
      <c r="AB84" s="1207"/>
      <c r="AC84" s="1207"/>
    </row>
    <row r="85" spans="2:29" ht="15.75">
      <c r="B85" s="772" t="s">
        <v>489</v>
      </c>
      <c r="C85" s="773" t="s">
        <v>490</v>
      </c>
      <c r="D85" s="577">
        <v>9</v>
      </c>
      <c r="E85" s="577">
        <v>8.85</v>
      </c>
      <c r="F85" s="466">
        <v>111</v>
      </c>
      <c r="G85" s="577">
        <v>104.8</v>
      </c>
      <c r="H85" s="577">
        <v>31.65</v>
      </c>
      <c r="I85" s="577">
        <v>73.150000000000006</v>
      </c>
      <c r="J85" s="578"/>
      <c r="K85" s="577">
        <v>183</v>
      </c>
      <c r="L85" s="577">
        <v>192.25</v>
      </c>
      <c r="M85" s="466">
        <v>1135</v>
      </c>
      <c r="N85" s="577">
        <v>1144</v>
      </c>
      <c r="O85" s="577">
        <v>445.4</v>
      </c>
      <c r="P85" s="577">
        <v>698.6</v>
      </c>
      <c r="Q85" s="578"/>
      <c r="R85" s="466">
        <v>192</v>
      </c>
      <c r="S85" s="466">
        <v>201.1</v>
      </c>
      <c r="T85" s="466">
        <v>1246</v>
      </c>
      <c r="U85" s="466">
        <v>1248.8</v>
      </c>
      <c r="V85" s="466">
        <v>477.04999999999995</v>
      </c>
      <c r="W85" s="466">
        <v>771.75</v>
      </c>
      <c r="Y85" s="1207"/>
      <c r="Z85" s="1207"/>
      <c r="AA85" s="1207"/>
      <c r="AB85" s="1207"/>
      <c r="AC85" s="1207"/>
    </row>
    <row r="86" spans="2:29" ht="15.75">
      <c r="B86" s="772" t="s">
        <v>491</v>
      </c>
      <c r="C86" s="773" t="s">
        <v>492</v>
      </c>
      <c r="D86" s="577">
        <v>34</v>
      </c>
      <c r="E86" s="577">
        <v>30.05</v>
      </c>
      <c r="F86" s="466">
        <v>433</v>
      </c>
      <c r="G86" s="577">
        <v>426.85</v>
      </c>
      <c r="H86" s="577">
        <v>254.45</v>
      </c>
      <c r="I86" s="577">
        <v>172.4</v>
      </c>
      <c r="J86" s="578"/>
      <c r="K86" s="577">
        <v>885</v>
      </c>
      <c r="L86" s="577">
        <v>938.15</v>
      </c>
      <c r="M86" s="466">
        <v>4049</v>
      </c>
      <c r="N86" s="577">
        <v>4150</v>
      </c>
      <c r="O86" s="577">
        <v>2268.5</v>
      </c>
      <c r="P86" s="577">
        <v>1881.5</v>
      </c>
      <c r="Q86" s="578"/>
      <c r="R86" s="466">
        <v>919</v>
      </c>
      <c r="S86" s="466">
        <v>968.19999999999993</v>
      </c>
      <c r="T86" s="466">
        <v>4482</v>
      </c>
      <c r="U86" s="466">
        <v>4576.8500000000004</v>
      </c>
      <c r="V86" s="466">
        <v>2522.9499999999998</v>
      </c>
      <c r="W86" s="466">
        <v>2053.9</v>
      </c>
      <c r="Y86" s="1207"/>
      <c r="Z86" s="1207"/>
      <c r="AA86" s="1207"/>
      <c r="AB86" s="1207"/>
      <c r="AC86" s="1207"/>
    </row>
    <row r="87" spans="2:29" ht="15.75">
      <c r="B87" s="772" t="s">
        <v>493</v>
      </c>
      <c r="C87" s="773" t="s">
        <v>494</v>
      </c>
      <c r="D87" s="577">
        <v>157</v>
      </c>
      <c r="E87" s="577">
        <v>147.9</v>
      </c>
      <c r="F87" s="466">
        <v>614</v>
      </c>
      <c r="G87" s="577">
        <v>547.54999999999995</v>
      </c>
      <c r="H87" s="577">
        <v>289.3</v>
      </c>
      <c r="I87" s="577">
        <v>258.25</v>
      </c>
      <c r="J87" s="578"/>
      <c r="K87" s="577">
        <v>4556</v>
      </c>
      <c r="L87" s="577">
        <v>4926.5</v>
      </c>
      <c r="M87" s="466">
        <v>18901</v>
      </c>
      <c r="N87" s="577">
        <v>20151.25</v>
      </c>
      <c r="O87" s="577">
        <v>10839.8</v>
      </c>
      <c r="P87" s="577">
        <v>9311.4500000000007</v>
      </c>
      <c r="Q87" s="578"/>
      <c r="R87" s="466">
        <v>4713</v>
      </c>
      <c r="S87" s="466">
        <v>5074.3999999999996</v>
      </c>
      <c r="T87" s="466">
        <v>19515</v>
      </c>
      <c r="U87" s="466">
        <v>20698.8</v>
      </c>
      <c r="V87" s="466">
        <v>11129.099999999999</v>
      </c>
      <c r="W87" s="466">
        <v>9569.7000000000007</v>
      </c>
      <c r="Y87" s="1207"/>
      <c r="Z87" s="1207"/>
      <c r="AA87" s="1207"/>
      <c r="AB87" s="1207"/>
      <c r="AC87" s="1207"/>
    </row>
    <row r="88" spans="2:29" ht="15.75">
      <c r="B88" s="772" t="s">
        <v>495</v>
      </c>
      <c r="C88" s="773" t="s">
        <v>496</v>
      </c>
      <c r="D88" s="577">
        <v>125</v>
      </c>
      <c r="E88" s="577">
        <v>129.44999999999999</v>
      </c>
      <c r="F88" s="466">
        <v>460</v>
      </c>
      <c r="G88" s="577">
        <v>504.6</v>
      </c>
      <c r="H88" s="577">
        <v>169.1</v>
      </c>
      <c r="I88" s="577">
        <v>335.5</v>
      </c>
      <c r="J88" s="578"/>
      <c r="K88" s="577">
        <v>832</v>
      </c>
      <c r="L88" s="577">
        <v>898.1</v>
      </c>
      <c r="M88" s="466">
        <v>2290</v>
      </c>
      <c r="N88" s="577">
        <v>2689.3</v>
      </c>
      <c r="O88" s="577">
        <v>1025</v>
      </c>
      <c r="P88" s="577">
        <v>1664.3</v>
      </c>
      <c r="Q88" s="578"/>
      <c r="R88" s="466">
        <v>957</v>
      </c>
      <c r="S88" s="466">
        <v>1027.55</v>
      </c>
      <c r="T88" s="466">
        <v>2750</v>
      </c>
      <c r="U88" s="466">
        <v>3193.9</v>
      </c>
      <c r="V88" s="466">
        <v>1194.0999999999999</v>
      </c>
      <c r="W88" s="466">
        <v>1999.8</v>
      </c>
      <c r="Y88" s="1207"/>
      <c r="Z88" s="1207"/>
      <c r="AA88" s="1207"/>
      <c r="AB88" s="1207"/>
      <c r="AC88" s="1207"/>
    </row>
    <row r="89" spans="2:29" ht="15.75">
      <c r="B89" s="772" t="s">
        <v>497</v>
      </c>
      <c r="C89" s="773" t="s">
        <v>498</v>
      </c>
      <c r="D89" s="577">
        <v>53</v>
      </c>
      <c r="E89" s="577">
        <v>53.45</v>
      </c>
      <c r="F89" s="466">
        <v>177</v>
      </c>
      <c r="G89" s="577">
        <v>176.3</v>
      </c>
      <c r="H89" s="577">
        <v>114.9</v>
      </c>
      <c r="I89" s="577">
        <v>61.4</v>
      </c>
      <c r="J89" s="578"/>
      <c r="K89" s="577">
        <v>474</v>
      </c>
      <c r="L89" s="577">
        <v>513.20000000000005</v>
      </c>
      <c r="M89" s="466">
        <v>953</v>
      </c>
      <c r="N89" s="577">
        <v>1024.5</v>
      </c>
      <c r="O89" s="577">
        <v>591.35</v>
      </c>
      <c r="P89" s="577">
        <v>433.15</v>
      </c>
      <c r="Q89" s="578"/>
      <c r="R89" s="466">
        <v>527</v>
      </c>
      <c r="S89" s="466">
        <v>566.65000000000009</v>
      </c>
      <c r="T89" s="466">
        <v>1130</v>
      </c>
      <c r="U89" s="466">
        <v>1200.8</v>
      </c>
      <c r="V89" s="466">
        <v>706.25</v>
      </c>
      <c r="W89" s="466">
        <v>494.54999999999995</v>
      </c>
      <c r="Y89" s="1207"/>
      <c r="Z89" s="1207"/>
      <c r="AA89" s="1207"/>
      <c r="AB89" s="1207"/>
      <c r="AC89" s="1207"/>
    </row>
    <row r="90" spans="2:29" ht="15.75">
      <c r="B90" s="772" t="s">
        <v>499</v>
      </c>
      <c r="C90" s="773" t="s">
        <v>500</v>
      </c>
      <c r="D90" s="577">
        <v>314</v>
      </c>
      <c r="E90" s="577">
        <v>286.7</v>
      </c>
      <c r="F90" s="466">
        <v>1909</v>
      </c>
      <c r="G90" s="577">
        <v>1825.35</v>
      </c>
      <c r="H90" s="577">
        <v>787.65</v>
      </c>
      <c r="I90" s="577">
        <v>1037.7</v>
      </c>
      <c r="J90" s="578"/>
      <c r="K90" s="577">
        <v>6520</v>
      </c>
      <c r="L90" s="577">
        <v>6946.6</v>
      </c>
      <c r="M90" s="466">
        <v>13345</v>
      </c>
      <c r="N90" s="577">
        <v>14116.75</v>
      </c>
      <c r="O90" s="577">
        <v>2848</v>
      </c>
      <c r="P90" s="577">
        <v>11268.75</v>
      </c>
      <c r="Q90" s="578"/>
      <c r="R90" s="466">
        <v>6834</v>
      </c>
      <c r="S90" s="466">
        <v>7233.3</v>
      </c>
      <c r="T90" s="466">
        <v>15254</v>
      </c>
      <c r="U90" s="466">
        <v>15942.1</v>
      </c>
      <c r="V90" s="466">
        <v>3635.65</v>
      </c>
      <c r="W90" s="466">
        <v>12306.45</v>
      </c>
      <c r="Y90" s="1207"/>
      <c r="Z90" s="1207"/>
      <c r="AA90" s="1207"/>
      <c r="AB90" s="1207"/>
      <c r="AC90" s="1207"/>
    </row>
    <row r="91" spans="2:29" ht="15.75">
      <c r="B91" s="772" t="s">
        <v>501</v>
      </c>
      <c r="C91" s="773" t="s">
        <v>502</v>
      </c>
      <c r="D91" s="577">
        <v>3</v>
      </c>
      <c r="E91" s="577">
        <v>3</v>
      </c>
      <c r="F91" s="466">
        <v>3</v>
      </c>
      <c r="G91" s="577">
        <v>3</v>
      </c>
      <c r="H91" s="577">
        <v>2</v>
      </c>
      <c r="I91" s="577">
        <v>1</v>
      </c>
      <c r="J91" s="578"/>
      <c r="K91" s="577">
        <v>41</v>
      </c>
      <c r="L91" s="577">
        <v>41.5</v>
      </c>
      <c r="M91" s="466">
        <v>104</v>
      </c>
      <c r="N91" s="577">
        <v>109.1</v>
      </c>
      <c r="O91" s="577">
        <v>60.55</v>
      </c>
      <c r="P91" s="577">
        <v>48.55</v>
      </c>
      <c r="Q91" s="578"/>
      <c r="R91" s="466">
        <v>44</v>
      </c>
      <c r="S91" s="466">
        <v>44.5</v>
      </c>
      <c r="T91" s="466">
        <v>107</v>
      </c>
      <c r="U91" s="466">
        <v>112.1</v>
      </c>
      <c r="V91" s="466">
        <v>62.55</v>
      </c>
      <c r="W91" s="466">
        <v>49.55</v>
      </c>
      <c r="Y91" s="1207"/>
      <c r="Z91" s="1207"/>
      <c r="AA91" s="1207"/>
      <c r="AB91" s="1207"/>
      <c r="AC91" s="1207"/>
    </row>
    <row r="92" spans="2:29" ht="15.75">
      <c r="B92" s="772" t="s">
        <v>677</v>
      </c>
      <c r="C92" s="773" t="s">
        <v>678</v>
      </c>
      <c r="D92" s="577">
        <v>0</v>
      </c>
      <c r="E92" s="577">
        <v>0</v>
      </c>
      <c r="F92" s="466">
        <v>0</v>
      </c>
      <c r="G92" s="577">
        <v>0</v>
      </c>
      <c r="H92" s="577">
        <v>0</v>
      </c>
      <c r="I92" s="577">
        <v>0</v>
      </c>
      <c r="J92" s="578"/>
      <c r="K92" s="577">
        <v>0</v>
      </c>
      <c r="L92" s="577">
        <v>0</v>
      </c>
      <c r="M92" s="466">
        <v>0</v>
      </c>
      <c r="N92" s="577">
        <v>0</v>
      </c>
      <c r="O92" s="577">
        <v>0</v>
      </c>
      <c r="P92" s="577">
        <v>0</v>
      </c>
      <c r="Q92" s="578"/>
      <c r="R92" s="466">
        <v>0</v>
      </c>
      <c r="S92" s="466">
        <v>0</v>
      </c>
      <c r="T92" s="466">
        <v>0</v>
      </c>
      <c r="U92" s="466">
        <v>0</v>
      </c>
      <c r="V92" s="466">
        <v>0</v>
      </c>
      <c r="W92" s="466">
        <v>0</v>
      </c>
      <c r="Y92" s="1207"/>
      <c r="Z92" s="1207"/>
      <c r="AA92" s="1207"/>
      <c r="AB92" s="1207"/>
      <c r="AC92" s="1207"/>
    </row>
    <row r="93" spans="2:29" ht="15.75">
      <c r="B93" s="772" t="s">
        <v>503</v>
      </c>
      <c r="C93" s="773" t="s">
        <v>504</v>
      </c>
      <c r="D93" s="577">
        <v>1</v>
      </c>
      <c r="E93" s="577">
        <v>1</v>
      </c>
      <c r="F93" s="466">
        <v>17</v>
      </c>
      <c r="G93" s="577">
        <v>17</v>
      </c>
      <c r="H93" s="577">
        <v>5</v>
      </c>
      <c r="I93" s="577">
        <v>12</v>
      </c>
      <c r="J93" s="578"/>
      <c r="K93" s="577">
        <v>3</v>
      </c>
      <c r="L93" s="577">
        <v>3.65</v>
      </c>
      <c r="M93" s="466">
        <v>4</v>
      </c>
      <c r="N93" s="577">
        <v>4.6500000000000004</v>
      </c>
      <c r="O93" s="577">
        <v>0.65</v>
      </c>
      <c r="P93" s="577">
        <v>4</v>
      </c>
      <c r="Q93" s="578"/>
      <c r="R93" s="466">
        <v>4</v>
      </c>
      <c r="S93" s="466">
        <v>4.6500000000000004</v>
      </c>
      <c r="T93" s="466">
        <v>21</v>
      </c>
      <c r="U93" s="466">
        <v>21.65</v>
      </c>
      <c r="V93" s="466">
        <v>5.65</v>
      </c>
      <c r="W93" s="466">
        <v>16</v>
      </c>
      <c r="Y93" s="1207"/>
      <c r="Z93" s="1207"/>
      <c r="AA93" s="1207"/>
      <c r="AB93" s="1207"/>
      <c r="AC93" s="1207"/>
    </row>
    <row r="94" spans="2:29" ht="15.75" thickBot="1">
      <c r="B94" s="579"/>
      <c r="C94" s="580"/>
      <c r="D94" s="581"/>
      <c r="E94" s="581"/>
      <c r="F94" s="584"/>
      <c r="G94" s="584"/>
      <c r="H94" s="584"/>
      <c r="I94" s="584"/>
      <c r="J94" s="581"/>
      <c r="K94" s="581"/>
      <c r="L94" s="581"/>
      <c r="M94" s="584"/>
      <c r="N94" s="584"/>
      <c r="O94" s="584"/>
      <c r="P94" s="584"/>
      <c r="Q94" s="581"/>
      <c r="R94" s="581"/>
      <c r="S94" s="581"/>
      <c r="T94" s="581"/>
      <c r="U94" s="581"/>
      <c r="V94" s="581"/>
      <c r="W94" s="581"/>
      <c r="Y94" s="1207"/>
      <c r="Z94" s="1207"/>
      <c r="AA94" s="1207"/>
      <c r="AB94" s="1207"/>
      <c r="AC94" s="1207"/>
    </row>
    <row r="95" spans="2:29" ht="21.75" thickBot="1">
      <c r="B95" s="1200" t="s">
        <v>352</v>
      </c>
      <c r="C95" s="1200"/>
      <c r="D95" s="582">
        <v>16055</v>
      </c>
      <c r="E95" s="582">
        <v>16408.8</v>
      </c>
      <c r="F95" s="582">
        <v>102031</v>
      </c>
      <c r="G95" s="582">
        <v>104939.4</v>
      </c>
      <c r="H95" s="582">
        <v>60422.7</v>
      </c>
      <c r="I95" s="582">
        <v>44516.7</v>
      </c>
      <c r="J95" s="471"/>
      <c r="K95" s="582">
        <v>131347</v>
      </c>
      <c r="L95" s="582">
        <v>140558.15</v>
      </c>
      <c r="M95" s="582">
        <v>497319</v>
      </c>
      <c r="N95" s="582">
        <v>528252.55000000005</v>
      </c>
      <c r="O95" s="582">
        <v>249646.2</v>
      </c>
      <c r="P95" s="582">
        <v>278606.34999999998</v>
      </c>
      <c r="Q95" s="471"/>
      <c r="R95" s="582">
        <v>147402</v>
      </c>
      <c r="S95" s="582">
        <v>156966.94999999998</v>
      </c>
      <c r="T95" s="582">
        <v>599350</v>
      </c>
      <c r="U95" s="582">
        <v>633191.95000000007</v>
      </c>
      <c r="V95" s="582">
        <v>310068.90000000002</v>
      </c>
      <c r="W95" s="582">
        <v>323123.05</v>
      </c>
      <c r="Y95" s="1207"/>
      <c r="Z95" s="1207"/>
      <c r="AA95" s="1207"/>
      <c r="AB95" s="1207"/>
      <c r="AC95" s="1207"/>
    </row>
    <row r="96" spans="2:29">
      <c r="D96" s="474"/>
      <c r="E96" s="474"/>
      <c r="F96" s="474"/>
      <c r="G96" s="474"/>
      <c r="AC96" s="1207"/>
    </row>
    <row r="97" spans="4:15">
      <c r="K97" s="474"/>
      <c r="L97" s="474"/>
      <c r="M97" s="474"/>
      <c r="N97" s="474"/>
      <c r="O97" s="474"/>
    </row>
    <row r="98" spans="4:15">
      <c r="D98" s="474" t="s">
        <v>674</v>
      </c>
    </row>
  </sheetData>
  <mergeCells count="16">
    <mergeCell ref="C1:X1"/>
    <mergeCell ref="B95:C95"/>
    <mergeCell ref="C2:W2"/>
    <mergeCell ref="B3:C5"/>
    <mergeCell ref="D3:I3"/>
    <mergeCell ref="K3:P3"/>
    <mergeCell ref="R3:W3"/>
    <mergeCell ref="D4:E4"/>
    <mergeCell ref="F4:G4"/>
    <mergeCell ref="H4:I4"/>
    <mergeCell ref="K4:L4"/>
    <mergeCell ref="M4:N4"/>
    <mergeCell ref="O4:P4"/>
    <mergeCell ref="R4:S4"/>
    <mergeCell ref="T4:U4"/>
    <mergeCell ref="V4:W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F73"/>
  <sheetViews>
    <sheetView showGridLines="0" zoomScale="115" zoomScaleNormal="115" workbookViewId="0">
      <pane ySplit="4" topLeftCell="A11" activePane="bottomLeft" state="frozen"/>
      <selection activeCell="J42" sqref="J42"/>
      <selection pane="bottomLeft" activeCell="H29" sqref="H29"/>
    </sheetView>
  </sheetViews>
  <sheetFormatPr baseColWidth="10" defaultRowHeight="15"/>
  <cols>
    <col min="1" max="1" width="3.28515625" style="329" customWidth="1"/>
    <col min="2" max="2" width="3.42578125" style="1020" customWidth="1"/>
    <col min="3" max="3" width="26.7109375" style="1021" customWidth="1"/>
    <col min="4" max="5" width="22.7109375" style="1021" customWidth="1"/>
    <col min="6" max="16384" width="11.42578125" style="1021"/>
  </cols>
  <sheetData>
    <row r="1" spans="1:6" s="1009" customFormat="1" ht="32.25" customHeight="1">
      <c r="A1" s="329"/>
      <c r="B1" s="1203" t="s">
        <v>669</v>
      </c>
      <c r="C1" s="1204"/>
      <c r="D1" s="1204"/>
      <c r="E1" s="1204"/>
    </row>
    <row r="2" spans="1:6" s="1009" customFormat="1" ht="40.5" customHeight="1">
      <c r="A2" s="1010"/>
      <c r="B2" s="1203" t="s">
        <v>670</v>
      </c>
      <c r="C2" s="1204"/>
      <c r="D2" s="1204"/>
      <c r="E2" s="1204"/>
    </row>
    <row r="3" spans="1:6" s="1009" customFormat="1" ht="31.5" customHeight="1">
      <c r="A3" s="1010"/>
      <c r="B3" s="1204" t="s">
        <v>673</v>
      </c>
      <c r="C3" s="1204"/>
      <c r="D3" s="1204"/>
      <c r="E3" s="1204"/>
    </row>
    <row r="4" spans="1:6" s="1012" customFormat="1" ht="47.25" customHeight="1">
      <c r="A4" s="1010"/>
      <c r="B4" s="1205" t="s">
        <v>505</v>
      </c>
      <c r="C4" s="1206"/>
      <c r="D4" s="1011" t="s">
        <v>671</v>
      </c>
      <c r="E4" s="1011" t="s">
        <v>672</v>
      </c>
    </row>
    <row r="5" spans="1:6" s="1009" customFormat="1" ht="19.5">
      <c r="A5" s="1010"/>
      <c r="B5" s="1013">
        <v>4</v>
      </c>
      <c r="C5" s="1014" t="s">
        <v>275</v>
      </c>
      <c r="D5" s="1015">
        <v>2510</v>
      </c>
      <c r="E5" s="1015">
        <v>1821</v>
      </c>
      <c r="F5" s="1016"/>
    </row>
    <row r="6" spans="1:6" s="1009" customFormat="1">
      <c r="A6" s="1017"/>
      <c r="B6" s="1013">
        <v>11</v>
      </c>
      <c r="C6" s="1018" t="s">
        <v>276</v>
      </c>
      <c r="D6" s="1015">
        <v>5586</v>
      </c>
      <c r="E6" s="1015">
        <v>4039</v>
      </c>
      <c r="F6" s="1016"/>
    </row>
    <row r="7" spans="1:6" s="1009" customFormat="1">
      <c r="A7" s="1017"/>
      <c r="B7" s="1013">
        <v>14</v>
      </c>
      <c r="C7" s="1014" t="s">
        <v>506</v>
      </c>
      <c r="D7" s="1015">
        <v>4933</v>
      </c>
      <c r="E7" s="1015">
        <v>3939</v>
      </c>
      <c r="F7" s="1016"/>
    </row>
    <row r="8" spans="1:6" s="1009" customFormat="1">
      <c r="A8" s="1017"/>
      <c r="B8" s="1013">
        <v>18</v>
      </c>
      <c r="C8" s="1014" t="s">
        <v>17</v>
      </c>
      <c r="D8" s="1015">
        <v>7456</v>
      </c>
      <c r="E8" s="1015">
        <v>5472</v>
      </c>
      <c r="F8" s="1016"/>
    </row>
    <row r="9" spans="1:6" s="1009" customFormat="1">
      <c r="A9" s="1017"/>
      <c r="B9" s="1013">
        <v>21</v>
      </c>
      <c r="C9" s="1014" t="s">
        <v>18</v>
      </c>
      <c r="D9" s="1015">
        <v>1910</v>
      </c>
      <c r="E9" s="1015">
        <v>1451</v>
      </c>
      <c r="F9" s="1016"/>
    </row>
    <row r="10" spans="1:6" s="1009" customFormat="1" ht="15" customHeight="1">
      <c r="A10" s="1017"/>
      <c r="B10" s="1013">
        <v>23</v>
      </c>
      <c r="C10" s="1014" t="s">
        <v>277</v>
      </c>
      <c r="D10" s="1015">
        <v>3260</v>
      </c>
      <c r="E10" s="1015">
        <v>2522</v>
      </c>
      <c r="F10" s="1016"/>
    </row>
    <row r="11" spans="1:6" s="1009" customFormat="1" ht="15" customHeight="1">
      <c r="A11" s="1017"/>
      <c r="B11" s="1013">
        <v>29</v>
      </c>
      <c r="C11" s="1014" t="s">
        <v>278</v>
      </c>
      <c r="D11" s="1015">
        <v>17903</v>
      </c>
      <c r="E11" s="1015">
        <v>12499</v>
      </c>
      <c r="F11" s="1016"/>
    </row>
    <row r="12" spans="1:6" s="1009" customFormat="1" ht="15" customHeight="1">
      <c r="A12" s="1017"/>
      <c r="B12" s="1013">
        <v>41</v>
      </c>
      <c r="C12" s="1014" t="s">
        <v>19</v>
      </c>
      <c r="D12" s="1015">
        <v>11194</v>
      </c>
      <c r="E12" s="1015">
        <v>8871</v>
      </c>
      <c r="F12" s="1016"/>
    </row>
    <row r="13" spans="1:6" s="1009" customFormat="1" ht="15" customHeight="1">
      <c r="A13" s="1017"/>
      <c r="B13" s="1026"/>
      <c r="C13" s="1025" t="s">
        <v>165</v>
      </c>
      <c r="D13" s="1027">
        <v>54752</v>
      </c>
      <c r="E13" s="1027">
        <v>40614</v>
      </c>
      <c r="F13" s="1016"/>
    </row>
    <row r="14" spans="1:6" s="1009" customFormat="1" ht="15" customHeight="1">
      <c r="A14" s="1017"/>
      <c r="B14" s="1013">
        <v>22</v>
      </c>
      <c r="C14" s="1014" t="s">
        <v>20</v>
      </c>
      <c r="D14" s="1015">
        <v>876</v>
      </c>
      <c r="E14" s="1015">
        <v>684</v>
      </c>
      <c r="F14" s="1016"/>
    </row>
    <row r="15" spans="1:6" s="1009" customFormat="1">
      <c r="A15" s="1017"/>
      <c r="B15" s="1013">
        <v>4</v>
      </c>
      <c r="C15" s="1014" t="s">
        <v>21</v>
      </c>
      <c r="D15" s="1015">
        <v>638</v>
      </c>
      <c r="E15" s="1015">
        <v>497</v>
      </c>
      <c r="F15" s="1016"/>
    </row>
    <row r="16" spans="1:6" s="1009" customFormat="1">
      <c r="A16" s="1017"/>
      <c r="B16" s="1013">
        <v>50</v>
      </c>
      <c r="C16" s="1014" t="s">
        <v>22</v>
      </c>
      <c r="D16" s="1015">
        <v>5053</v>
      </c>
      <c r="E16" s="1015">
        <v>3854</v>
      </c>
      <c r="F16" s="1016"/>
    </row>
    <row r="17" spans="1:6" s="1009" customFormat="1">
      <c r="A17" s="1017"/>
      <c r="B17" s="1026"/>
      <c r="C17" s="1025" t="s">
        <v>74</v>
      </c>
      <c r="D17" s="1027">
        <v>6567</v>
      </c>
      <c r="E17" s="1027">
        <v>5035</v>
      </c>
      <c r="F17" s="1016"/>
    </row>
    <row r="18" spans="1:6" s="1009" customFormat="1">
      <c r="A18" s="1017"/>
      <c r="B18" s="1026">
        <v>33</v>
      </c>
      <c r="C18" s="1025" t="s">
        <v>23</v>
      </c>
      <c r="D18" s="1027">
        <v>4098</v>
      </c>
      <c r="E18" s="1027">
        <v>3172</v>
      </c>
      <c r="F18" s="1016"/>
    </row>
    <row r="19" spans="1:6" s="1009" customFormat="1">
      <c r="A19" s="1017"/>
      <c r="B19" s="1026">
        <v>7</v>
      </c>
      <c r="C19" s="1025" t="s">
        <v>356</v>
      </c>
      <c r="D19" s="1027">
        <v>13759</v>
      </c>
      <c r="E19" s="1027">
        <v>9311</v>
      </c>
      <c r="F19" s="1016"/>
    </row>
    <row r="20" spans="1:6" s="1009" customFormat="1">
      <c r="A20" s="1017"/>
      <c r="B20" s="1013">
        <v>35</v>
      </c>
      <c r="C20" s="1014" t="s">
        <v>507</v>
      </c>
      <c r="D20" s="1015">
        <v>10835</v>
      </c>
      <c r="E20" s="1015">
        <v>8329</v>
      </c>
      <c r="F20" s="1016"/>
    </row>
    <row r="21" spans="1:6" s="1009" customFormat="1">
      <c r="A21" s="1017"/>
      <c r="B21" s="1013">
        <v>38</v>
      </c>
      <c r="C21" s="1014" t="s">
        <v>508</v>
      </c>
      <c r="D21" s="1015">
        <v>9599</v>
      </c>
      <c r="E21" s="1015">
        <v>7078</v>
      </c>
      <c r="F21" s="1016"/>
    </row>
    <row r="22" spans="1:6" s="1009" customFormat="1">
      <c r="A22" s="1017"/>
      <c r="B22" s="1026"/>
      <c r="C22" s="1025" t="s">
        <v>24</v>
      </c>
      <c r="D22" s="1027">
        <v>20434</v>
      </c>
      <c r="E22" s="1027">
        <v>15407</v>
      </c>
      <c r="F22" s="1016"/>
    </row>
    <row r="23" spans="1:6" s="1009" customFormat="1">
      <c r="A23" s="1017"/>
      <c r="B23" s="1026">
        <v>39</v>
      </c>
      <c r="C23" s="1025" t="s">
        <v>25</v>
      </c>
      <c r="D23" s="1027">
        <v>1997</v>
      </c>
      <c r="E23" s="1027">
        <v>1504</v>
      </c>
      <c r="F23" s="1016"/>
    </row>
    <row r="24" spans="1:6" s="1009" customFormat="1">
      <c r="A24" s="1017"/>
      <c r="B24" s="1013">
        <v>5</v>
      </c>
      <c r="C24" s="1014" t="s">
        <v>279</v>
      </c>
      <c r="D24" s="1015">
        <v>638</v>
      </c>
      <c r="E24" s="1015">
        <v>519</v>
      </c>
      <c r="F24" s="1016"/>
    </row>
    <row r="25" spans="1:6" s="1009" customFormat="1">
      <c r="A25" s="1017"/>
      <c r="B25" s="1013">
        <v>9</v>
      </c>
      <c r="C25" s="1014" t="s">
        <v>26</v>
      </c>
      <c r="D25" s="1015">
        <v>1294</v>
      </c>
      <c r="E25" s="1015">
        <v>1021</v>
      </c>
      <c r="F25" s="1016"/>
    </row>
    <row r="26" spans="1:6" s="1009" customFormat="1">
      <c r="A26" s="1017"/>
      <c r="B26" s="1013">
        <v>24</v>
      </c>
      <c r="C26" s="1014" t="s">
        <v>280</v>
      </c>
      <c r="D26" s="1015">
        <v>2315</v>
      </c>
      <c r="E26" s="1015">
        <v>1933</v>
      </c>
      <c r="F26" s="1016"/>
    </row>
    <row r="27" spans="1:6" s="1009" customFormat="1">
      <c r="A27" s="1019"/>
      <c r="B27" s="1013">
        <v>34</v>
      </c>
      <c r="C27" s="1014" t="s">
        <v>27</v>
      </c>
      <c r="D27" s="1015">
        <v>666</v>
      </c>
      <c r="E27" s="1015">
        <v>536</v>
      </c>
      <c r="F27" s="1016"/>
    </row>
    <row r="28" spans="1:6" s="1009" customFormat="1">
      <c r="A28" s="329"/>
      <c r="B28" s="1013">
        <v>37</v>
      </c>
      <c r="C28" s="1014" t="s">
        <v>28</v>
      </c>
      <c r="D28" s="1015">
        <v>2113</v>
      </c>
      <c r="E28" s="1015">
        <v>1671</v>
      </c>
      <c r="F28" s="1016"/>
    </row>
    <row r="29" spans="1:6" s="1009" customFormat="1">
      <c r="A29" s="329"/>
      <c r="B29" s="1013">
        <v>40</v>
      </c>
      <c r="C29" s="1014" t="s">
        <v>29</v>
      </c>
      <c r="D29" s="1015">
        <v>795</v>
      </c>
      <c r="E29" s="1015">
        <v>629</v>
      </c>
      <c r="F29" s="1016"/>
    </row>
    <row r="30" spans="1:6" s="1009" customFormat="1">
      <c r="A30" s="329"/>
      <c r="B30" s="1013">
        <v>42</v>
      </c>
      <c r="C30" s="1014" t="s">
        <v>30</v>
      </c>
      <c r="D30" s="1015">
        <v>252</v>
      </c>
      <c r="E30" s="1015">
        <v>217</v>
      </c>
      <c r="F30" s="1016"/>
    </row>
    <row r="31" spans="1:6" s="1009" customFormat="1">
      <c r="A31" s="329"/>
      <c r="B31" s="1013">
        <v>47</v>
      </c>
      <c r="C31" s="1014" t="s">
        <v>31</v>
      </c>
      <c r="D31" s="1015">
        <v>2549</v>
      </c>
      <c r="E31" s="1015">
        <v>1952</v>
      </c>
      <c r="F31" s="1016"/>
    </row>
    <row r="32" spans="1:6" s="1009" customFormat="1">
      <c r="A32" s="329"/>
      <c r="B32" s="1013">
        <v>49</v>
      </c>
      <c r="C32" s="1014" t="s">
        <v>32</v>
      </c>
      <c r="D32" s="1015">
        <v>846</v>
      </c>
      <c r="E32" s="1015">
        <v>634</v>
      </c>
      <c r="F32" s="1016"/>
    </row>
    <row r="33" spans="1:6" s="1009" customFormat="1">
      <c r="A33" s="329"/>
      <c r="B33" s="1026"/>
      <c r="C33" s="1025" t="s">
        <v>325</v>
      </c>
      <c r="D33" s="1027">
        <v>11468</v>
      </c>
      <c r="E33" s="1027">
        <v>9112</v>
      </c>
      <c r="F33" s="1016"/>
    </row>
    <row r="34" spans="1:6" s="1009" customFormat="1">
      <c r="A34" s="329"/>
      <c r="B34" s="1013">
        <v>2</v>
      </c>
      <c r="C34" s="1014" t="s">
        <v>33</v>
      </c>
      <c r="D34" s="1015">
        <v>2286</v>
      </c>
      <c r="E34" s="1015">
        <v>1823</v>
      </c>
      <c r="F34" s="1016"/>
    </row>
    <row r="35" spans="1:6" s="1009" customFormat="1">
      <c r="A35" s="329"/>
      <c r="B35" s="1013">
        <v>13</v>
      </c>
      <c r="C35" s="1014" t="s">
        <v>34</v>
      </c>
      <c r="D35" s="1015">
        <v>2560</v>
      </c>
      <c r="E35" s="1015">
        <v>2079</v>
      </c>
      <c r="F35" s="1016"/>
    </row>
    <row r="36" spans="1:6" s="1009" customFormat="1">
      <c r="A36" s="329"/>
      <c r="B36" s="1013">
        <v>16</v>
      </c>
      <c r="C36" s="1014" t="s">
        <v>35</v>
      </c>
      <c r="D36" s="1015">
        <v>758</v>
      </c>
      <c r="E36" s="1015">
        <v>619</v>
      </c>
      <c r="F36" s="1016"/>
    </row>
    <row r="37" spans="1:6" s="1009" customFormat="1">
      <c r="A37" s="329"/>
      <c r="B37" s="1013">
        <v>19</v>
      </c>
      <c r="C37" s="1014" t="s">
        <v>36</v>
      </c>
      <c r="D37" s="1015">
        <v>859</v>
      </c>
      <c r="E37" s="1015">
        <v>669</v>
      </c>
      <c r="F37" s="1016"/>
    </row>
    <row r="38" spans="1:6" s="1009" customFormat="1">
      <c r="A38" s="329"/>
      <c r="B38" s="1013">
        <v>45</v>
      </c>
      <c r="C38" s="1014" t="s">
        <v>37</v>
      </c>
      <c r="D38" s="1015">
        <v>4179</v>
      </c>
      <c r="E38" s="1015">
        <v>3227</v>
      </c>
      <c r="F38" s="1016"/>
    </row>
    <row r="39" spans="1:6" s="1009" customFormat="1">
      <c r="A39" s="329"/>
      <c r="B39" s="1026"/>
      <c r="C39" s="1025" t="s">
        <v>326</v>
      </c>
      <c r="D39" s="1027">
        <v>10642</v>
      </c>
      <c r="E39" s="1027">
        <v>8417</v>
      </c>
      <c r="F39" s="1016"/>
    </row>
    <row r="40" spans="1:6" s="1009" customFormat="1">
      <c r="A40" s="329"/>
      <c r="B40" s="1013">
        <v>8</v>
      </c>
      <c r="C40" s="1014" t="s">
        <v>38</v>
      </c>
      <c r="D40" s="1015">
        <v>38679</v>
      </c>
      <c r="E40" s="1015">
        <v>28037</v>
      </c>
      <c r="F40" s="1016"/>
    </row>
    <row r="41" spans="1:6" s="1009" customFormat="1">
      <c r="A41" s="329"/>
      <c r="B41" s="1013">
        <v>17</v>
      </c>
      <c r="C41" s="1014" t="s">
        <v>619</v>
      </c>
      <c r="D41" s="1015">
        <v>5621</v>
      </c>
      <c r="E41" s="1015">
        <v>4079</v>
      </c>
      <c r="F41" s="1016"/>
    </row>
    <row r="42" spans="1:6" s="1009" customFormat="1">
      <c r="A42" s="329"/>
      <c r="B42" s="1013">
        <v>25</v>
      </c>
      <c r="C42" s="1014" t="s">
        <v>621</v>
      </c>
      <c r="D42" s="1015">
        <v>2417</v>
      </c>
      <c r="E42" s="1015">
        <v>1763</v>
      </c>
      <c r="F42" s="1016"/>
    </row>
    <row r="43" spans="1:6" s="1009" customFormat="1">
      <c r="A43" s="329"/>
      <c r="B43" s="1013">
        <v>43</v>
      </c>
      <c r="C43" s="1014" t="s">
        <v>39</v>
      </c>
      <c r="D43" s="1015">
        <v>4943</v>
      </c>
      <c r="E43" s="1015">
        <v>3702</v>
      </c>
      <c r="F43" s="1016"/>
    </row>
    <row r="44" spans="1:6" s="1009" customFormat="1">
      <c r="A44" s="329"/>
      <c r="B44" s="1026"/>
      <c r="C44" s="1025" t="s">
        <v>40</v>
      </c>
      <c r="D44" s="1027">
        <v>51660</v>
      </c>
      <c r="E44" s="1027">
        <v>37581</v>
      </c>
      <c r="F44" s="1016"/>
    </row>
    <row r="45" spans="1:6" s="1009" customFormat="1">
      <c r="A45" s="329"/>
      <c r="B45" s="1013">
        <v>6</v>
      </c>
      <c r="C45" s="1014" t="s">
        <v>42</v>
      </c>
      <c r="D45" s="1015">
        <v>4244</v>
      </c>
      <c r="E45" s="1015">
        <v>3295</v>
      </c>
      <c r="F45" s="1016"/>
    </row>
    <row r="46" spans="1:6" s="1009" customFormat="1">
      <c r="A46" s="329"/>
      <c r="B46" s="1013">
        <v>10</v>
      </c>
      <c r="C46" s="1014" t="s">
        <v>281</v>
      </c>
      <c r="D46" s="1015">
        <v>2835</v>
      </c>
      <c r="E46" s="1015">
        <v>2055</v>
      </c>
      <c r="F46" s="1016"/>
    </row>
    <row r="47" spans="1:6" s="1009" customFormat="1">
      <c r="A47" s="329"/>
      <c r="B47" s="1026"/>
      <c r="C47" s="1025" t="s">
        <v>43</v>
      </c>
      <c r="D47" s="1027">
        <v>7079</v>
      </c>
      <c r="E47" s="1027">
        <v>5350</v>
      </c>
      <c r="F47" s="1016"/>
    </row>
    <row r="48" spans="1:6" s="1009" customFormat="1">
      <c r="A48" s="329"/>
      <c r="B48" s="1013">
        <v>15</v>
      </c>
      <c r="C48" s="1014" t="s">
        <v>623</v>
      </c>
      <c r="D48" s="1015">
        <v>5047</v>
      </c>
      <c r="E48" s="1015">
        <v>3752</v>
      </c>
      <c r="F48" s="1016"/>
    </row>
    <row r="49" spans="1:6" s="1009" customFormat="1">
      <c r="A49" s="329"/>
      <c r="B49" s="1013">
        <v>27</v>
      </c>
      <c r="C49" s="1014" t="s">
        <v>44</v>
      </c>
      <c r="D49" s="1015">
        <v>1536</v>
      </c>
      <c r="E49" s="1015">
        <v>1245</v>
      </c>
      <c r="F49" s="1016"/>
    </row>
    <row r="50" spans="1:6" s="1009" customFormat="1">
      <c r="A50" s="329"/>
      <c r="B50" s="1013">
        <v>32</v>
      </c>
      <c r="C50" s="1014" t="s">
        <v>624</v>
      </c>
      <c r="D50" s="1015">
        <v>2393</v>
      </c>
      <c r="E50" s="1015">
        <v>1732</v>
      </c>
      <c r="F50" s="1016"/>
    </row>
    <row r="51" spans="1:6" s="1009" customFormat="1">
      <c r="A51" s="329"/>
      <c r="B51" s="1013">
        <v>36</v>
      </c>
      <c r="C51" s="1014" t="s">
        <v>45</v>
      </c>
      <c r="D51" s="1015">
        <v>4227</v>
      </c>
      <c r="E51" s="1015">
        <v>3180</v>
      </c>
      <c r="F51" s="1016"/>
    </row>
    <row r="52" spans="1:6" s="1009" customFormat="1">
      <c r="A52" s="329"/>
      <c r="B52" s="1026"/>
      <c r="C52" s="1025" t="s">
        <v>46</v>
      </c>
      <c r="D52" s="1027">
        <v>13203</v>
      </c>
      <c r="E52" s="1027">
        <v>9909</v>
      </c>
      <c r="F52" s="1016"/>
    </row>
    <row r="53" spans="1:6" s="1009" customFormat="1">
      <c r="A53" s="329"/>
      <c r="B53" s="1026">
        <v>28</v>
      </c>
      <c r="C53" s="1025" t="s">
        <v>47</v>
      </c>
      <c r="D53" s="1027">
        <v>44344</v>
      </c>
      <c r="E53" s="1027">
        <v>32442</v>
      </c>
      <c r="F53" s="1016"/>
    </row>
    <row r="54" spans="1:6" s="1009" customFormat="1">
      <c r="A54" s="329"/>
      <c r="B54" s="1026">
        <v>30</v>
      </c>
      <c r="C54" s="1025" t="s">
        <v>48</v>
      </c>
      <c r="D54" s="1027">
        <v>8737</v>
      </c>
      <c r="E54" s="1027">
        <v>5944</v>
      </c>
      <c r="F54" s="1016"/>
    </row>
    <row r="55" spans="1:6" s="1009" customFormat="1">
      <c r="A55" s="329"/>
      <c r="B55" s="1026">
        <v>31</v>
      </c>
      <c r="C55" s="1025" t="s">
        <v>49</v>
      </c>
      <c r="D55" s="1027">
        <v>2551</v>
      </c>
      <c r="E55" s="1027">
        <v>1971</v>
      </c>
      <c r="F55" s="1016"/>
    </row>
    <row r="56" spans="1:6" s="1009" customFormat="1">
      <c r="A56" s="329"/>
      <c r="B56" s="1026">
        <v>26</v>
      </c>
      <c r="C56" s="1025" t="s">
        <v>50</v>
      </c>
      <c r="D56" s="1027">
        <v>1392</v>
      </c>
      <c r="E56" s="1027">
        <v>973</v>
      </c>
      <c r="F56" s="1016"/>
    </row>
    <row r="57" spans="1:6" s="1009" customFormat="1">
      <c r="A57" s="329"/>
      <c r="B57" s="1013">
        <v>3</v>
      </c>
      <c r="C57" s="1014" t="s">
        <v>625</v>
      </c>
      <c r="D57" s="1015">
        <v>13238</v>
      </c>
      <c r="E57" s="1015">
        <v>9413</v>
      </c>
      <c r="F57" s="1016"/>
    </row>
    <row r="58" spans="1:6" s="1009" customFormat="1">
      <c r="A58" s="329"/>
      <c r="B58" s="1013">
        <v>12</v>
      </c>
      <c r="C58" s="1014" t="s">
        <v>626</v>
      </c>
      <c r="D58" s="1015">
        <v>1994</v>
      </c>
      <c r="E58" s="1015">
        <v>1433</v>
      </c>
      <c r="F58" s="1016"/>
    </row>
    <row r="59" spans="1:6" s="1009" customFormat="1">
      <c r="A59" s="329"/>
      <c r="B59" s="1013">
        <v>46</v>
      </c>
      <c r="C59" s="1014" t="s">
        <v>627</v>
      </c>
      <c r="D59" s="1015">
        <v>11049</v>
      </c>
      <c r="E59" s="1015">
        <v>8089</v>
      </c>
      <c r="F59" s="1016"/>
    </row>
    <row r="60" spans="1:6" s="1009" customFormat="1">
      <c r="A60" s="329"/>
      <c r="B60" s="1026"/>
      <c r="C60" s="1025" t="s">
        <v>360</v>
      </c>
      <c r="D60" s="1027">
        <v>26281</v>
      </c>
      <c r="E60" s="1027">
        <v>18935</v>
      </c>
      <c r="F60" s="1016"/>
    </row>
    <row r="61" spans="1:6" s="1009" customFormat="1">
      <c r="A61" s="329"/>
      <c r="B61" s="1013">
        <v>1</v>
      </c>
      <c r="C61" s="1014" t="s">
        <v>628</v>
      </c>
      <c r="D61" s="1015">
        <v>760</v>
      </c>
      <c r="E61" s="1015">
        <v>540</v>
      </c>
      <c r="F61" s="1016"/>
    </row>
    <row r="62" spans="1:6" s="1009" customFormat="1">
      <c r="A62" s="329"/>
      <c r="B62" s="1013">
        <v>20</v>
      </c>
      <c r="C62" s="1014" t="s">
        <v>629</v>
      </c>
      <c r="D62" s="1015">
        <v>2063</v>
      </c>
      <c r="E62" s="1015">
        <v>1551</v>
      </c>
      <c r="F62" s="1016"/>
    </row>
    <row r="63" spans="1:6" s="1009" customFormat="1">
      <c r="A63" s="329"/>
      <c r="B63" s="1013">
        <v>48</v>
      </c>
      <c r="C63" s="1014" t="s">
        <v>630</v>
      </c>
      <c r="D63" s="1015">
        <v>4389</v>
      </c>
      <c r="E63" s="1015">
        <v>3591</v>
      </c>
      <c r="F63" s="1016"/>
    </row>
    <row r="64" spans="1:6">
      <c r="B64" s="1026"/>
      <c r="C64" s="1025" t="s">
        <v>75</v>
      </c>
      <c r="D64" s="1027">
        <v>7212</v>
      </c>
      <c r="E64" s="1027">
        <v>5682</v>
      </c>
      <c r="F64" s="1020"/>
    </row>
    <row r="65" spans="1:6" s="1020" customFormat="1">
      <c r="A65" s="329"/>
      <c r="B65" s="1026">
        <v>51</v>
      </c>
      <c r="C65" s="1025" t="s">
        <v>51</v>
      </c>
      <c r="D65" s="1027">
        <v>439</v>
      </c>
      <c r="E65" s="1027">
        <v>330</v>
      </c>
    </row>
    <row r="66" spans="1:6">
      <c r="B66" s="1026">
        <v>52</v>
      </c>
      <c r="C66" s="1025" t="s">
        <v>52</v>
      </c>
      <c r="D66" s="1027">
        <v>1109</v>
      </c>
      <c r="E66" s="1027">
        <v>548</v>
      </c>
      <c r="F66" s="1020"/>
    </row>
    <row r="67" spans="1:6">
      <c r="B67" s="1022"/>
      <c r="C67" s="1023" t="s">
        <v>509</v>
      </c>
      <c r="D67" s="1024">
        <v>287724</v>
      </c>
      <c r="E67" s="1024">
        <v>212237</v>
      </c>
      <c r="F67" s="1020"/>
    </row>
    <row r="68" spans="1:6">
      <c r="F68" s="1020"/>
    </row>
    <row r="69" spans="1:6">
      <c r="F69" s="1020"/>
    </row>
    <row r="70" spans="1:6">
      <c r="F70" s="1020"/>
    </row>
    <row r="71" spans="1:6">
      <c r="F71" s="1020"/>
    </row>
    <row r="72" spans="1:6">
      <c r="F72" s="1020"/>
    </row>
    <row r="73" spans="1:6">
      <c r="F73" s="1020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N111"/>
  <sheetViews>
    <sheetView showGridLines="0" showRowColHeaders="0" zoomScaleNormal="100" workbookViewId="0">
      <selection activeCell="N19" sqref="N19"/>
    </sheetView>
  </sheetViews>
  <sheetFormatPr baseColWidth="10" defaultColWidth="9.140625" defaultRowHeight="12.75"/>
  <cols>
    <col min="2" max="2" width="24.5703125" customWidth="1"/>
    <col min="3" max="3" width="25.28515625" customWidth="1"/>
    <col min="4" max="4" width="18.28515625" customWidth="1"/>
    <col min="5" max="5" width="26.28515625" customWidth="1"/>
    <col min="9" max="9" width="10.140625" bestFit="1" customWidth="1"/>
  </cols>
  <sheetData>
    <row r="1" spans="1:14" ht="27.75" customHeight="1">
      <c r="A1" s="605"/>
      <c r="B1" s="20" t="s">
        <v>535</v>
      </c>
      <c r="C1" s="20"/>
      <c r="D1" s="20"/>
      <c r="E1" s="20"/>
      <c r="F1" s="605"/>
      <c r="G1" s="809"/>
      <c r="H1" s="609"/>
      <c r="I1" s="609"/>
      <c r="J1" s="609"/>
      <c r="K1" s="609"/>
      <c r="L1" s="609"/>
      <c r="M1" s="810"/>
      <c r="N1" s="810"/>
    </row>
    <row r="2" spans="1:14" ht="35.25" customHeight="1">
      <c r="A2" s="605"/>
      <c r="B2" s="606" t="s">
        <v>633</v>
      </c>
      <c r="C2" s="607"/>
      <c r="D2" s="607"/>
      <c r="E2" s="607"/>
      <c r="F2" s="605"/>
      <c r="G2" s="605"/>
      <c r="H2" s="605"/>
      <c r="I2" s="605"/>
      <c r="J2" s="605"/>
      <c r="K2" s="605"/>
      <c r="L2" s="605"/>
    </row>
    <row r="3" spans="1:14" ht="35.25" customHeight="1">
      <c r="A3" s="605"/>
      <c r="B3" s="607"/>
      <c r="C3" s="607"/>
      <c r="D3" s="607"/>
      <c r="E3" s="607"/>
      <c r="F3" s="605"/>
      <c r="G3" s="605"/>
      <c r="H3" s="605"/>
      <c r="I3" s="605"/>
      <c r="J3" s="605"/>
      <c r="K3" s="605"/>
      <c r="L3" s="605"/>
    </row>
    <row r="4" spans="1:14" ht="9" customHeight="1">
      <c r="A4" s="605"/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</row>
    <row r="5" spans="1:14" ht="15.75">
      <c r="A5" s="605"/>
      <c r="B5" s="608" t="s">
        <v>536</v>
      </c>
      <c r="C5" s="605"/>
      <c r="D5" s="605"/>
      <c r="E5" s="605"/>
      <c r="F5" s="605"/>
      <c r="G5" s="605"/>
      <c r="H5" s="605"/>
      <c r="I5" s="605"/>
      <c r="J5" s="605"/>
      <c r="K5" s="605"/>
      <c r="L5" s="605"/>
    </row>
    <row r="7" spans="1:14" ht="15">
      <c r="A7" s="605"/>
      <c r="B7" s="1040" t="s">
        <v>668</v>
      </c>
      <c r="C7" s="1041"/>
      <c r="D7" s="1041"/>
      <c r="E7" s="1041"/>
      <c r="F7" s="605"/>
      <c r="G7" s="605"/>
      <c r="H7" s="605"/>
      <c r="I7" s="605"/>
      <c r="J7" s="605"/>
      <c r="K7" s="605"/>
      <c r="L7" s="605"/>
    </row>
    <row r="8" spans="1:14" ht="15">
      <c r="A8" s="605"/>
      <c r="B8" s="1041"/>
      <c r="C8" s="1041"/>
      <c r="D8" s="1041"/>
      <c r="E8" s="1041"/>
      <c r="F8" s="605"/>
      <c r="G8" s="605"/>
      <c r="H8" s="605"/>
      <c r="I8" s="605"/>
      <c r="J8" s="605"/>
      <c r="K8" s="605"/>
      <c r="L8" s="605"/>
    </row>
    <row r="9" spans="1:14" ht="15">
      <c r="A9" s="605"/>
      <c r="B9" s="1041"/>
      <c r="C9" s="1041"/>
      <c r="D9" s="1041"/>
      <c r="E9" s="1041"/>
      <c r="F9" s="605"/>
      <c r="G9" s="605"/>
      <c r="H9" s="605"/>
      <c r="I9" s="605"/>
      <c r="J9" s="605"/>
      <c r="K9" s="605"/>
      <c r="L9" s="605"/>
    </row>
    <row r="10" spans="1:14" ht="15">
      <c r="A10" s="605"/>
      <c r="B10" s="1041"/>
      <c r="C10" s="1041"/>
      <c r="D10" s="1041"/>
      <c r="E10" s="1041"/>
      <c r="F10" s="605"/>
      <c r="G10" s="605"/>
      <c r="H10" s="605"/>
      <c r="I10" s="605"/>
      <c r="J10" s="605"/>
      <c r="K10" s="605"/>
      <c r="L10" s="605"/>
    </row>
    <row r="11" spans="1:14" ht="15.75">
      <c r="A11" s="605"/>
      <c r="B11" s="784"/>
      <c r="C11" s="784"/>
      <c r="D11" s="784"/>
      <c r="E11" s="784"/>
      <c r="F11" s="605"/>
      <c r="G11" s="605"/>
      <c r="H11" s="605"/>
      <c r="I11" s="605"/>
      <c r="J11" s="605"/>
      <c r="K11" s="605"/>
      <c r="L11" s="605"/>
    </row>
    <row r="12" spans="1:14">
      <c r="B12" s="785"/>
      <c r="C12" s="785"/>
      <c r="D12" s="785"/>
      <c r="E12" s="785"/>
    </row>
    <row r="13" spans="1:14" ht="15.75">
      <c r="A13" s="605"/>
      <c r="B13" s="786" t="s">
        <v>603</v>
      </c>
      <c r="C13" s="787"/>
      <c r="D13" s="787"/>
      <c r="E13" s="787"/>
      <c r="F13" s="605"/>
      <c r="G13" s="605"/>
      <c r="H13" s="605"/>
      <c r="I13" s="605"/>
      <c r="J13" s="605"/>
      <c r="K13" s="605"/>
      <c r="L13" s="605"/>
    </row>
    <row r="14" spans="1:14">
      <c r="B14" s="785"/>
      <c r="C14" s="785"/>
      <c r="D14" s="785"/>
      <c r="E14" s="785"/>
    </row>
    <row r="15" spans="1:14" ht="15.75">
      <c r="A15" s="605"/>
      <c r="B15" s="1041"/>
      <c r="C15" s="1041"/>
      <c r="D15" s="1041"/>
      <c r="E15" s="1041"/>
      <c r="F15" s="605"/>
      <c r="G15" s="605"/>
      <c r="H15" s="605"/>
      <c r="I15" s="605"/>
      <c r="J15" s="605"/>
      <c r="K15" s="609"/>
      <c r="L15" s="605"/>
    </row>
    <row r="16" spans="1:14" ht="15.75">
      <c r="A16" s="605"/>
      <c r="B16" s="1040" t="s">
        <v>665</v>
      </c>
      <c r="C16" s="1041"/>
      <c r="D16" s="1041"/>
      <c r="E16" s="1041"/>
      <c r="F16" s="605"/>
      <c r="G16" s="605"/>
      <c r="H16" s="605"/>
      <c r="I16" s="605"/>
      <c r="J16" s="605"/>
      <c r="K16" s="609"/>
      <c r="L16" s="605"/>
    </row>
    <row r="17" spans="1:12" ht="15.75">
      <c r="A17" s="605"/>
      <c r="B17" s="1006" t="s">
        <v>664</v>
      </c>
      <c r="C17" s="788"/>
      <c r="D17" s="788"/>
      <c r="E17" s="788"/>
      <c r="F17" s="605"/>
      <c r="G17" s="605"/>
      <c r="H17" s="605"/>
      <c r="I17" s="605"/>
      <c r="J17" s="605"/>
      <c r="K17" s="609"/>
      <c r="L17" s="605"/>
    </row>
    <row r="18" spans="1:12" ht="15.75">
      <c r="A18" s="605"/>
      <c r="B18" s="788"/>
      <c r="C18" s="788"/>
      <c r="D18" s="788"/>
      <c r="E18" s="788"/>
      <c r="F18" s="605"/>
      <c r="G18" s="605"/>
      <c r="H18" s="605"/>
      <c r="I18" s="605"/>
      <c r="J18" s="605"/>
      <c r="K18" s="609"/>
      <c r="L18" s="605"/>
    </row>
    <row r="19" spans="1:12" ht="15.75">
      <c r="A19" s="605"/>
      <c r="B19" s="1006" t="s">
        <v>667</v>
      </c>
      <c r="C19" s="788"/>
      <c r="D19" s="788"/>
      <c r="E19" s="788"/>
      <c r="F19" s="605"/>
      <c r="G19" s="605"/>
      <c r="H19" s="605"/>
      <c r="I19" s="605"/>
      <c r="J19" s="605"/>
      <c r="K19" s="609"/>
      <c r="L19" s="605"/>
    </row>
    <row r="20" spans="1:12" ht="15.75">
      <c r="A20" s="605"/>
      <c r="B20" s="1006" t="s">
        <v>666</v>
      </c>
      <c r="C20" s="788"/>
      <c r="D20" s="788"/>
      <c r="E20" s="788"/>
      <c r="F20" s="605"/>
      <c r="G20" s="605"/>
      <c r="H20" s="605"/>
      <c r="I20" s="605"/>
      <c r="J20" s="605"/>
      <c r="K20" s="609"/>
      <c r="L20" s="605"/>
    </row>
    <row r="21" spans="1:12" ht="15.75">
      <c r="A21" s="605"/>
      <c r="B21" s="788"/>
      <c r="C21" s="788"/>
      <c r="D21" s="788"/>
      <c r="E21" s="788"/>
      <c r="F21" s="605"/>
      <c r="G21" s="605"/>
      <c r="H21" s="605"/>
      <c r="I21" s="605"/>
      <c r="J21" s="605"/>
      <c r="K21" s="609"/>
      <c r="L21" s="605"/>
    </row>
    <row r="22" spans="1:12" ht="61.35" customHeight="1">
      <c r="A22" s="605"/>
      <c r="B22" s="789" t="s">
        <v>71</v>
      </c>
      <c r="C22" s="790" t="s">
        <v>634</v>
      </c>
      <c r="D22" s="1042" t="s">
        <v>537</v>
      </c>
      <c r="E22" s="1042"/>
      <c r="F22" s="605"/>
      <c r="G22" s="605"/>
      <c r="H22" s="605"/>
      <c r="I22" s="605"/>
      <c r="J22" s="605"/>
      <c r="K22" s="609"/>
      <c r="L22" s="605"/>
    </row>
    <row r="23" spans="1:12" ht="17.100000000000001" customHeight="1">
      <c r="A23" s="605"/>
      <c r="B23" s="791" t="s">
        <v>604</v>
      </c>
      <c r="C23" s="792">
        <v>15661201</v>
      </c>
      <c r="D23" s="793">
        <v>-429445</v>
      </c>
      <c r="E23" s="794">
        <v>-2.6700000000000002E-2</v>
      </c>
      <c r="F23" s="605"/>
      <c r="G23" s="605"/>
      <c r="H23" s="605"/>
      <c r="I23" s="605"/>
      <c r="J23" s="605"/>
      <c r="K23" s="605"/>
      <c r="L23" s="605"/>
    </row>
    <row r="24" spans="1:12" ht="15.75" customHeight="1">
      <c r="A24" s="605"/>
      <c r="B24" s="795" t="s">
        <v>605</v>
      </c>
      <c r="C24" s="796">
        <v>14553803</v>
      </c>
      <c r="D24" s="796">
        <v>-399927</v>
      </c>
      <c r="E24" s="797">
        <v>-2.6700000000000002E-2</v>
      </c>
      <c r="F24" s="605"/>
      <c r="G24" s="605"/>
      <c r="H24" s="605"/>
      <c r="I24" s="605"/>
      <c r="J24" s="605"/>
      <c r="K24" s="605"/>
      <c r="L24" s="605"/>
    </row>
    <row r="25" spans="1:12" ht="15.6" customHeight="1">
      <c r="A25" s="605"/>
      <c r="B25" s="795" t="s">
        <v>606</v>
      </c>
      <c r="C25" s="796">
        <v>729754</v>
      </c>
      <c r="D25" s="796">
        <v>-10422</v>
      </c>
      <c r="E25" s="797">
        <v>-1.41E-2</v>
      </c>
      <c r="F25" s="605"/>
      <c r="G25" s="605"/>
      <c r="H25" s="605"/>
      <c r="I25" s="605"/>
      <c r="J25" s="605"/>
      <c r="K25" s="605"/>
      <c r="L25" s="605"/>
    </row>
    <row r="26" spans="1:12" ht="16.149999999999999" customHeight="1">
      <c r="A26" s="605"/>
      <c r="B26" s="795" t="s">
        <v>607</v>
      </c>
      <c r="C26" s="796">
        <v>377644</v>
      </c>
      <c r="D26" s="796">
        <v>-19097</v>
      </c>
      <c r="E26" s="798">
        <v>-4.8099999999999997E-2</v>
      </c>
      <c r="F26" s="605"/>
      <c r="G26" s="605"/>
      <c r="H26" s="605"/>
      <c r="I26" s="783"/>
      <c r="J26" s="605"/>
      <c r="K26" s="605"/>
      <c r="L26" s="605"/>
    </row>
    <row r="27" spans="1:12" ht="15.6" customHeight="1">
      <c r="A27" s="605"/>
      <c r="B27" s="799" t="s">
        <v>608</v>
      </c>
      <c r="C27" s="796">
        <v>3265369</v>
      </c>
      <c r="D27" s="796">
        <v>-6607</v>
      </c>
      <c r="E27" s="797">
        <v>-2E-3</v>
      </c>
      <c r="F27" s="605"/>
      <c r="G27" s="605"/>
      <c r="H27" s="605"/>
      <c r="I27" s="605"/>
      <c r="J27" s="605"/>
      <c r="K27" s="605"/>
      <c r="L27" s="605"/>
    </row>
    <row r="28" spans="1:12" ht="16.350000000000001" customHeight="1">
      <c r="A28" s="605"/>
      <c r="B28" s="799" t="s">
        <v>609</v>
      </c>
      <c r="C28" s="796">
        <v>62645</v>
      </c>
      <c r="D28" s="796">
        <v>-3395</v>
      </c>
      <c r="E28" s="797">
        <v>-5.1400000000000001E-2</v>
      </c>
      <c r="F28" s="605"/>
      <c r="G28" s="605"/>
      <c r="H28" s="605"/>
      <c r="I28" s="605"/>
      <c r="J28" s="605"/>
      <c r="K28" s="605"/>
      <c r="L28" s="605"/>
    </row>
    <row r="29" spans="1:12" ht="15.6" customHeight="1" thickBot="1">
      <c r="A29" s="605"/>
      <c r="B29" s="815" t="s">
        <v>610</v>
      </c>
      <c r="C29" s="800">
        <v>1149</v>
      </c>
      <c r="D29" s="801">
        <v>-180</v>
      </c>
      <c r="E29" s="802">
        <v>-0.13539999999999999</v>
      </c>
      <c r="F29" s="605"/>
      <c r="G29" s="605"/>
      <c r="H29" s="605"/>
      <c r="I29" s="605"/>
      <c r="J29" s="605"/>
      <c r="K29" s="605"/>
      <c r="L29" s="605"/>
    </row>
    <row r="30" spans="1:12" ht="19.350000000000001" customHeight="1">
      <c r="A30" s="605"/>
      <c r="B30" s="814" t="s">
        <v>12</v>
      </c>
      <c r="C30" s="803">
        <v>18990364</v>
      </c>
      <c r="D30" s="803">
        <v>-439628</v>
      </c>
      <c r="E30" s="804">
        <v>-2.2599999999999999E-2</v>
      </c>
      <c r="F30" s="605"/>
      <c r="G30" s="605"/>
      <c r="H30" s="783"/>
      <c r="I30" s="605"/>
      <c r="J30" s="605"/>
      <c r="K30" s="605"/>
      <c r="L30" s="605"/>
    </row>
    <row r="34" spans="1:12" ht="15">
      <c r="A34" s="605"/>
      <c r="B34" s="610" t="s">
        <v>538</v>
      </c>
      <c r="C34" s="611"/>
      <c r="D34" s="611"/>
      <c r="E34" s="611"/>
      <c r="F34" s="605"/>
      <c r="G34" s="605"/>
      <c r="H34" s="605"/>
      <c r="I34" s="605"/>
      <c r="J34" s="605"/>
      <c r="K34" s="605"/>
      <c r="L34" s="605"/>
    </row>
    <row r="35" spans="1:12" ht="15">
      <c r="A35" s="605"/>
      <c r="B35" s="1043" t="s">
        <v>539</v>
      </c>
      <c r="C35" s="1044"/>
      <c r="D35" s="1044"/>
      <c r="E35" s="1044"/>
      <c r="F35" s="605"/>
      <c r="G35" s="605"/>
      <c r="H35" s="605"/>
      <c r="I35" s="605"/>
      <c r="J35" s="605"/>
      <c r="K35" s="605"/>
      <c r="L35" s="605"/>
    </row>
    <row r="36" spans="1:12" ht="15">
      <c r="A36" s="605"/>
      <c r="B36" s="1044"/>
      <c r="C36" s="1044"/>
      <c r="D36" s="1044"/>
      <c r="E36" s="1044"/>
      <c r="F36" s="605"/>
      <c r="G36" s="605"/>
      <c r="H36" s="605"/>
      <c r="I36" s="605"/>
      <c r="J36" s="605"/>
      <c r="K36" s="605"/>
      <c r="L36" s="605"/>
    </row>
    <row r="105" spans="1:12" ht="15" hidden="1">
      <c r="A105" s="605"/>
      <c r="B105" s="605"/>
      <c r="C105" s="605"/>
      <c r="D105" s="605"/>
      <c r="E105" s="605"/>
      <c r="F105" s="605"/>
      <c r="G105" s="605"/>
      <c r="H105" s="605"/>
      <c r="I105" s="605"/>
      <c r="J105" s="605"/>
      <c r="K105" s="605"/>
      <c r="L105" s="605"/>
    </row>
    <row r="106" spans="1:12" ht="15" hidden="1">
      <c r="A106" s="605"/>
      <c r="B106" s="605"/>
      <c r="C106" s="605"/>
      <c r="D106" s="605"/>
      <c r="E106" s="605"/>
      <c r="F106" s="605"/>
      <c r="G106" s="605"/>
      <c r="H106" s="605"/>
      <c r="I106" s="605"/>
      <c r="J106" s="605"/>
      <c r="K106" s="605"/>
      <c r="L106" s="605"/>
    </row>
    <row r="107" spans="1:12" ht="15" hidden="1">
      <c r="A107" s="605"/>
      <c r="B107" s="605"/>
      <c r="C107" s="605"/>
      <c r="D107" s="605"/>
      <c r="E107" s="605"/>
      <c r="F107" s="605"/>
      <c r="G107" s="605"/>
      <c r="H107" s="605"/>
      <c r="I107" s="605"/>
      <c r="J107" s="605"/>
      <c r="K107" s="605"/>
      <c r="L107" s="605"/>
    </row>
    <row r="108" spans="1:12" ht="15" hidden="1">
      <c r="A108" s="605"/>
      <c r="B108" s="605"/>
      <c r="C108" s="605"/>
      <c r="D108" s="605"/>
      <c r="E108" s="605"/>
      <c r="F108" s="605"/>
      <c r="G108" s="605"/>
      <c r="H108" s="605"/>
      <c r="I108" s="605"/>
      <c r="J108" s="605"/>
      <c r="K108" s="605"/>
      <c r="L108" s="605"/>
    </row>
    <row r="109" spans="1:12" ht="15" hidden="1">
      <c r="A109" s="605"/>
      <c r="B109" s="605"/>
      <c r="C109" s="605"/>
      <c r="D109" s="605"/>
      <c r="E109" s="605"/>
      <c r="F109" s="605"/>
      <c r="G109" s="605"/>
      <c r="H109" s="605"/>
      <c r="I109" s="605"/>
      <c r="J109" s="605"/>
      <c r="K109" s="605"/>
      <c r="L109" s="605"/>
    </row>
    <row r="110" spans="1:12" ht="15" hidden="1">
      <c r="A110" s="605"/>
      <c r="B110" s="605"/>
      <c r="C110" s="605"/>
      <c r="D110" s="605"/>
      <c r="E110" s="605"/>
      <c r="F110" s="605"/>
      <c r="G110" s="605"/>
      <c r="H110" s="605"/>
      <c r="I110" s="605"/>
      <c r="J110" s="605"/>
      <c r="K110" s="605"/>
      <c r="L110" s="605"/>
    </row>
    <row r="111" spans="1:12" ht="15">
      <c r="A111" s="605"/>
      <c r="B111" s="605"/>
      <c r="C111" s="605"/>
      <c r="D111" s="605"/>
      <c r="E111" s="605"/>
      <c r="F111" s="605"/>
      <c r="G111" s="605"/>
      <c r="H111" s="605"/>
      <c r="I111" s="605"/>
      <c r="J111" s="605"/>
      <c r="K111" s="605"/>
      <c r="L111" s="605"/>
    </row>
  </sheetData>
  <mergeCells count="5">
    <mergeCell ref="B7:E10"/>
    <mergeCell ref="B15:E15"/>
    <mergeCell ref="D22:E22"/>
    <mergeCell ref="B35:E36"/>
    <mergeCell ref="B16:E16"/>
  </mergeCells>
  <printOptions horizontalCentered="1"/>
  <pageMargins left="0.86614173228346458" right="0.6692913385826772" top="0.39370078740157483" bottom="0.35433070866141736" header="0.23622047244094491" footer="0.23622047244094491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L67"/>
  <sheetViews>
    <sheetView showGridLines="0" showRowColHeaders="0" zoomScaleNormal="100" workbookViewId="0">
      <pane ySplit="3" topLeftCell="A28" activePane="bottomLeft" state="frozen"/>
      <selection activeCell="L32" sqref="L32"/>
      <selection pane="bottomLeft" activeCell="O63" sqref="O63"/>
    </sheetView>
  </sheetViews>
  <sheetFormatPr baseColWidth="10" defaultColWidth="11.42578125" defaultRowHeight="12.75"/>
  <cols>
    <col min="1" max="1" width="3" style="28" customWidth="1"/>
    <col min="2" max="2" width="15.42578125" style="28" customWidth="1"/>
    <col min="3" max="4" width="12.140625" style="43" customWidth="1"/>
    <col min="5" max="5" width="12.42578125" style="43" customWidth="1"/>
    <col min="6" max="6" width="13.42578125" style="43" bestFit="1" customWidth="1"/>
    <col min="7" max="7" width="10.42578125" style="43" customWidth="1"/>
    <col min="8" max="8" width="14.85546875" style="44" bestFit="1" customWidth="1"/>
    <col min="9" max="9" width="12.5703125" style="28" customWidth="1"/>
    <col min="10" max="10" width="12.140625" style="28" customWidth="1"/>
    <col min="11" max="16384" width="11.42578125" style="28"/>
  </cols>
  <sheetData>
    <row r="1" spans="1:10" s="33" customFormat="1" ht="32.25" customHeight="1">
      <c r="A1" s="28"/>
      <c r="B1" s="1045" t="s">
        <v>206</v>
      </c>
      <c r="C1" s="1045"/>
      <c r="D1" s="1045"/>
      <c r="E1" s="1045"/>
      <c r="F1" s="1045"/>
      <c r="G1" s="1045"/>
      <c r="H1" s="1045"/>
      <c r="I1" s="1045"/>
      <c r="J1" s="1045"/>
    </row>
    <row r="2" spans="1:10" ht="18" customHeight="1">
      <c r="B2" s="547"/>
      <c r="C2" s="1046" t="s">
        <v>207</v>
      </c>
      <c r="D2" s="1047"/>
      <c r="E2" s="1047"/>
      <c r="F2" s="1047"/>
      <c r="G2" s="1048"/>
      <c r="H2" s="1049" t="s">
        <v>94</v>
      </c>
      <c r="I2" s="1051" t="s">
        <v>208</v>
      </c>
      <c r="J2" s="1052"/>
    </row>
    <row r="3" spans="1:10" ht="42" customHeight="1">
      <c r="B3" s="545" t="s">
        <v>635</v>
      </c>
      <c r="C3" s="548" t="s">
        <v>209</v>
      </c>
      <c r="D3" s="548" t="s">
        <v>210</v>
      </c>
      <c r="E3" s="548" t="s">
        <v>96</v>
      </c>
      <c r="F3" s="549" t="s">
        <v>211</v>
      </c>
      <c r="G3" s="549" t="s">
        <v>95</v>
      </c>
      <c r="H3" s="1050"/>
      <c r="I3" s="550" t="s">
        <v>212</v>
      </c>
      <c r="J3" s="551" t="s">
        <v>213</v>
      </c>
    </row>
    <row r="4" spans="1:10">
      <c r="B4" s="29">
        <v>2001</v>
      </c>
      <c r="C4" s="174">
        <v>1295615.3600000001</v>
      </c>
      <c r="D4" s="816">
        <v>2703095.4</v>
      </c>
      <c r="E4" s="816">
        <v>1770392.27</v>
      </c>
      <c r="F4" s="816">
        <v>10066340.59</v>
      </c>
      <c r="G4" s="816">
        <v>9888.910000000149</v>
      </c>
      <c r="H4" s="175">
        <v>15845332.529999999</v>
      </c>
      <c r="I4" s="816">
        <v>12852981.9</v>
      </c>
      <c r="J4" s="817">
        <v>2992350.63</v>
      </c>
    </row>
    <row r="5" spans="1:10">
      <c r="B5" s="29">
        <v>2002</v>
      </c>
      <c r="C5" s="174">
        <v>1284233.3400000001</v>
      </c>
      <c r="D5" s="816">
        <v>2697697.69</v>
      </c>
      <c r="E5" s="816">
        <v>1877791.56</v>
      </c>
      <c r="F5" s="816">
        <v>10471138.43</v>
      </c>
      <c r="G5" s="816">
        <v>9383.5800000019372</v>
      </c>
      <c r="H5" s="175">
        <v>16340244.600000001</v>
      </c>
      <c r="I5" s="816">
        <v>13298932.539999999</v>
      </c>
      <c r="J5" s="817">
        <v>3041312.06</v>
      </c>
    </row>
    <row r="6" spans="1:10">
      <c r="B6" s="29">
        <v>2003</v>
      </c>
      <c r="C6" s="174">
        <v>1307527.08</v>
      </c>
      <c r="D6" s="816">
        <v>2682149.65</v>
      </c>
      <c r="E6" s="816">
        <v>1957436.43</v>
      </c>
      <c r="F6" s="816">
        <v>10873122.039999999</v>
      </c>
      <c r="G6" s="816">
        <v>9847.4499999992549</v>
      </c>
      <c r="H6" s="175">
        <v>16830082.649999999</v>
      </c>
      <c r="I6" s="816">
        <v>13708467.359999999</v>
      </c>
      <c r="J6" s="817">
        <v>3121615.29</v>
      </c>
    </row>
    <row r="7" spans="1:10">
      <c r="B7" s="29">
        <v>2004</v>
      </c>
      <c r="C7" s="174">
        <v>1258536.8</v>
      </c>
      <c r="D7" s="816">
        <v>2665703.04</v>
      </c>
      <c r="E7" s="816">
        <v>2062689.33</v>
      </c>
      <c r="F7" s="816">
        <v>11321408.140000001</v>
      </c>
      <c r="G7" s="816">
        <v>5879.7399999983609</v>
      </c>
      <c r="H7" s="175">
        <v>17314217.050000001</v>
      </c>
      <c r="I7" s="816">
        <v>14093262.02</v>
      </c>
      <c r="J7" s="817">
        <v>3220955.03</v>
      </c>
    </row>
    <row r="8" spans="1:10">
      <c r="B8" s="29">
        <v>2005</v>
      </c>
      <c r="C8" s="174">
        <v>1244062.05</v>
      </c>
      <c r="D8" s="816">
        <v>2658923.0499999998</v>
      </c>
      <c r="E8" s="816">
        <v>2287957.2999999998</v>
      </c>
      <c r="F8" s="816">
        <v>12099636.6</v>
      </c>
      <c r="G8" s="816">
        <v>4234.4000000029337</v>
      </c>
      <c r="H8" s="175">
        <v>18294813.400000002</v>
      </c>
      <c r="I8" s="816">
        <v>14916828.75</v>
      </c>
      <c r="J8" s="817">
        <v>3377984.65</v>
      </c>
    </row>
    <row r="9" spans="1:10">
      <c r="B9" s="29">
        <v>2006</v>
      </c>
      <c r="C9" s="174">
        <v>1191658.04</v>
      </c>
      <c r="D9" s="816">
        <v>2655649.9</v>
      </c>
      <c r="E9" s="816">
        <v>2438983.71</v>
      </c>
      <c r="F9" s="816">
        <v>12579937.380000001</v>
      </c>
      <c r="G9" s="816">
        <v>129.9800000009127</v>
      </c>
      <c r="H9" s="175">
        <v>18866359.010000002</v>
      </c>
      <c r="I9" s="816">
        <v>15431560.98</v>
      </c>
      <c r="J9" s="817">
        <v>3434798.03</v>
      </c>
    </row>
    <row r="10" spans="1:10">
      <c r="B10" s="29">
        <v>2007</v>
      </c>
      <c r="C10" s="174">
        <v>1188724.3999999999</v>
      </c>
      <c r="D10" s="816">
        <v>2725820.68</v>
      </c>
      <c r="E10" s="816">
        <v>2479766</v>
      </c>
      <c r="F10" s="816">
        <v>12977270.4</v>
      </c>
      <c r="G10" s="816">
        <v>102.01999999210238</v>
      </c>
      <c r="H10" s="175">
        <v>19371683.499999993</v>
      </c>
      <c r="I10" s="816">
        <v>15864912.109999999</v>
      </c>
      <c r="J10" s="817">
        <v>3506771.39</v>
      </c>
    </row>
    <row r="11" spans="1:10">
      <c r="B11" s="29">
        <v>2008</v>
      </c>
      <c r="C11" s="174">
        <v>1224627.3400000001</v>
      </c>
      <c r="D11" s="816">
        <v>2606749.52</v>
      </c>
      <c r="E11" s="816">
        <v>2057589.21</v>
      </c>
      <c r="F11" s="816">
        <v>13029410.82</v>
      </c>
      <c r="G11" s="816">
        <v>96.319999996805564</v>
      </c>
      <c r="H11" s="175">
        <v>18918473.209999997</v>
      </c>
      <c r="I11" s="816">
        <v>15455016.15</v>
      </c>
      <c r="J11" s="817">
        <v>3463457.06</v>
      </c>
    </row>
    <row r="12" spans="1:10">
      <c r="B12" s="396" t="s">
        <v>214</v>
      </c>
      <c r="C12" s="818"/>
      <c r="D12" s="818"/>
      <c r="E12" s="818"/>
      <c r="F12" s="818"/>
      <c r="G12" s="818"/>
      <c r="H12" s="818"/>
      <c r="I12" s="818"/>
      <c r="J12" s="819"/>
    </row>
    <row r="13" spans="1:10">
      <c r="B13" s="29">
        <v>2008</v>
      </c>
      <c r="C13" s="174">
        <v>1170618.07</v>
      </c>
      <c r="D13" s="816">
        <v>2648980.8199999998</v>
      </c>
      <c r="E13" s="816">
        <v>2172693.56</v>
      </c>
      <c r="F13" s="816">
        <v>12926084.439999999</v>
      </c>
      <c r="G13" s="816">
        <v>96.319999997736886</v>
      </c>
      <c r="H13" s="175">
        <v>18918473.209999997</v>
      </c>
      <c r="I13" s="816">
        <v>15455016.15</v>
      </c>
      <c r="J13" s="817">
        <v>3463457.06</v>
      </c>
    </row>
    <row r="14" spans="1:10">
      <c r="B14" s="29">
        <v>2009</v>
      </c>
      <c r="C14" s="174">
        <v>1218751.04</v>
      </c>
      <c r="D14" s="816">
        <v>2361786.7999999998</v>
      </c>
      <c r="E14" s="816">
        <v>1736021.95</v>
      </c>
      <c r="F14" s="816">
        <v>12592385.57</v>
      </c>
      <c r="G14" s="816">
        <v>-3.000000212341547E-2</v>
      </c>
      <c r="H14" s="175">
        <v>17908945.329999998</v>
      </c>
      <c r="I14" s="816">
        <v>14622893.98</v>
      </c>
      <c r="J14" s="817">
        <v>3286051.35</v>
      </c>
    </row>
    <row r="15" spans="1:10">
      <c r="B15" s="29">
        <v>2010</v>
      </c>
      <c r="C15" s="174">
        <v>1211195.6499999999</v>
      </c>
      <c r="D15" s="816">
        <v>2282803.4500000002</v>
      </c>
      <c r="E15" s="816">
        <v>1530334.6</v>
      </c>
      <c r="F15" s="816">
        <v>12641815.35</v>
      </c>
      <c r="G15" s="816">
        <v>0</v>
      </c>
      <c r="H15" s="175">
        <v>17666149.050000001</v>
      </c>
      <c r="I15" s="816">
        <v>14445472.85</v>
      </c>
      <c r="J15" s="817">
        <v>3220676.2</v>
      </c>
    </row>
    <row r="16" spans="1:10">
      <c r="B16" s="29">
        <v>2011</v>
      </c>
      <c r="C16" s="174">
        <v>1186517.6000000001</v>
      </c>
      <c r="D16" s="816">
        <v>2213542.25</v>
      </c>
      <c r="E16" s="816">
        <v>1315414.75</v>
      </c>
      <c r="F16" s="816">
        <v>12644837.949999999</v>
      </c>
      <c r="G16" s="816">
        <v>-2.3283064365386963E-9</v>
      </c>
      <c r="H16" s="175">
        <v>17360312.549999997</v>
      </c>
      <c r="I16" s="816">
        <v>14175810.449999999</v>
      </c>
      <c r="J16" s="817">
        <v>3184502.1</v>
      </c>
    </row>
    <row r="17" spans="2:10">
      <c r="B17" s="29">
        <v>2012</v>
      </c>
      <c r="C17" s="174">
        <v>1166261.77</v>
      </c>
      <c r="D17" s="816">
        <v>2081315.04</v>
      </c>
      <c r="E17" s="816">
        <v>1086071.31</v>
      </c>
      <c r="F17" s="816">
        <v>12403078.5</v>
      </c>
      <c r="G17" s="816">
        <v>1.0000000707805157E-2</v>
      </c>
      <c r="H17" s="175">
        <v>16736726.630000001</v>
      </c>
      <c r="I17" s="816">
        <v>13682222.380000001</v>
      </c>
      <c r="J17" s="817">
        <v>3054504.21</v>
      </c>
    </row>
    <row r="18" spans="2:10">
      <c r="B18" s="29">
        <v>2013</v>
      </c>
      <c r="C18" s="174">
        <v>1117752.56</v>
      </c>
      <c r="D18" s="816">
        <v>2021173.26</v>
      </c>
      <c r="E18" s="816">
        <v>988713.39</v>
      </c>
      <c r="F18" s="816">
        <v>12232733.289999999</v>
      </c>
      <c r="G18" s="816">
        <v>0</v>
      </c>
      <c r="H18" s="175">
        <v>16360372.51</v>
      </c>
      <c r="I18" s="816">
        <v>13308286.25</v>
      </c>
      <c r="J18" s="817">
        <v>3052086.26</v>
      </c>
    </row>
    <row r="19" spans="2:10">
      <c r="B19" s="29">
        <v>2014</v>
      </c>
      <c r="C19" s="174">
        <v>1103673.6499999999</v>
      </c>
      <c r="D19" s="816">
        <v>2033899.91</v>
      </c>
      <c r="E19" s="816">
        <v>994077.34</v>
      </c>
      <c r="F19" s="816">
        <v>12558868.82</v>
      </c>
      <c r="G19" s="816">
        <v>0</v>
      </c>
      <c r="H19" s="175">
        <v>16690519.73</v>
      </c>
      <c r="I19" s="816">
        <v>13558272.51</v>
      </c>
      <c r="J19" s="817">
        <v>3132247.21</v>
      </c>
    </row>
    <row r="20" spans="2:10">
      <c r="B20" s="29">
        <v>2014.9604395604399</v>
      </c>
      <c r="C20" s="174">
        <v>1110994.6599999999</v>
      </c>
      <c r="D20" s="816">
        <v>2086173.23</v>
      </c>
      <c r="E20" s="816">
        <v>1036945.61</v>
      </c>
      <c r="F20" s="816">
        <v>12987352.99</v>
      </c>
      <c r="G20" s="816">
        <v>0</v>
      </c>
      <c r="H20" s="175">
        <v>17221466.510000002</v>
      </c>
      <c r="I20" s="816">
        <v>14043385.800000001</v>
      </c>
      <c r="J20" s="817">
        <v>3178080.71</v>
      </c>
    </row>
    <row r="21" spans="2:10">
      <c r="B21" s="29">
        <v>2016</v>
      </c>
      <c r="C21" s="174">
        <v>1140898.75</v>
      </c>
      <c r="D21" s="816">
        <v>2146984.0499999998</v>
      </c>
      <c r="E21" s="816">
        <v>1071123.1499999999</v>
      </c>
      <c r="F21" s="816">
        <v>13454349.949999999</v>
      </c>
      <c r="G21" s="816">
        <v>0</v>
      </c>
      <c r="H21" s="175">
        <v>17813355.899999999</v>
      </c>
      <c r="I21" s="816">
        <v>14604318.699999999</v>
      </c>
      <c r="J21" s="817">
        <v>3209037.2</v>
      </c>
    </row>
    <row r="22" spans="2:10">
      <c r="B22" s="29">
        <v>2017</v>
      </c>
      <c r="C22" s="174">
        <v>1122749.19</v>
      </c>
      <c r="D22" s="816">
        <v>2214116.19</v>
      </c>
      <c r="E22" s="816">
        <v>1143716.8999999999</v>
      </c>
      <c r="F22" s="816">
        <v>13949946.75</v>
      </c>
      <c r="G22" s="816">
        <v>0</v>
      </c>
      <c r="H22" s="175">
        <v>18430529.039999999</v>
      </c>
      <c r="I22" s="816">
        <v>15198043.66</v>
      </c>
      <c r="J22" s="817">
        <v>3232485.38</v>
      </c>
    </row>
    <row r="23" spans="2:10">
      <c r="B23" s="29">
        <v>2018</v>
      </c>
      <c r="C23" s="820"/>
      <c r="D23" s="821"/>
      <c r="E23" s="821"/>
      <c r="F23" s="821"/>
      <c r="G23" s="821"/>
      <c r="H23" s="822"/>
      <c r="I23" s="821"/>
      <c r="J23" s="823"/>
    </row>
    <row r="24" spans="2:10">
      <c r="B24" s="36" t="s">
        <v>81</v>
      </c>
      <c r="C24" s="176">
        <v>1159032.3600000001</v>
      </c>
      <c r="D24" s="824">
        <v>2207617.81</v>
      </c>
      <c r="E24" s="824">
        <v>1133305.8600000001</v>
      </c>
      <c r="F24" s="824">
        <v>13782074.76</v>
      </c>
      <c r="G24" s="824">
        <v>0</v>
      </c>
      <c r="H24" s="177">
        <v>18282030.809999999</v>
      </c>
      <c r="I24" s="824">
        <v>15073763.67</v>
      </c>
      <c r="J24" s="825">
        <v>3208267.13</v>
      </c>
    </row>
    <row r="25" spans="2:10">
      <c r="B25" s="36" t="s">
        <v>82</v>
      </c>
      <c r="C25" s="176">
        <v>1137260.1499999999</v>
      </c>
      <c r="D25" s="824">
        <v>2223498.2000000002</v>
      </c>
      <c r="E25" s="824">
        <v>1156867.75</v>
      </c>
      <c r="F25" s="824">
        <v>13845888.1</v>
      </c>
      <c r="G25" s="824">
        <v>0</v>
      </c>
      <c r="H25" s="177">
        <v>18363514.199999999</v>
      </c>
      <c r="I25" s="824">
        <v>15139336</v>
      </c>
      <c r="J25" s="825">
        <v>3224178.2</v>
      </c>
    </row>
    <row r="26" spans="2:10">
      <c r="B26" s="36" t="s">
        <v>83</v>
      </c>
      <c r="C26" s="176">
        <v>1126165.6499999999</v>
      </c>
      <c r="D26" s="824">
        <v>2229832.15</v>
      </c>
      <c r="E26" s="824">
        <v>1162612.95</v>
      </c>
      <c r="F26" s="824">
        <v>13983435.800000001</v>
      </c>
      <c r="G26" s="824">
        <v>0</v>
      </c>
      <c r="H26" s="177">
        <v>18502087.600000001</v>
      </c>
      <c r="I26" s="824">
        <v>15257519.6</v>
      </c>
      <c r="J26" s="825">
        <v>3244568</v>
      </c>
    </row>
    <row r="27" spans="2:10">
      <c r="B27" s="36" t="s">
        <v>84</v>
      </c>
      <c r="C27" s="176">
        <v>1147698.1399999999</v>
      </c>
      <c r="D27" s="824">
        <v>2235666.7999999998</v>
      </c>
      <c r="E27" s="824">
        <v>1177606.6599999999</v>
      </c>
      <c r="F27" s="824">
        <v>14117488.42</v>
      </c>
      <c r="G27" s="824">
        <v>0</v>
      </c>
      <c r="H27" s="177">
        <v>18678460.850000001</v>
      </c>
      <c r="I27" s="824">
        <v>15417476.51</v>
      </c>
      <c r="J27" s="825">
        <v>3260984.33</v>
      </c>
    </row>
    <row r="28" spans="2:10">
      <c r="B28" s="36" t="s">
        <v>57</v>
      </c>
      <c r="C28" s="176">
        <v>1177676.54</v>
      </c>
      <c r="D28" s="824">
        <v>2247331.31</v>
      </c>
      <c r="E28" s="824">
        <v>1197627.77</v>
      </c>
      <c r="F28" s="824">
        <v>14293032.18</v>
      </c>
      <c r="G28" s="824">
        <v>0</v>
      </c>
      <c r="H28" s="177">
        <v>18915667.809999999</v>
      </c>
      <c r="I28" s="824">
        <v>15640287.859999999</v>
      </c>
      <c r="J28" s="825">
        <v>3275379.95</v>
      </c>
    </row>
    <row r="29" spans="2:10">
      <c r="B29" s="36" t="s">
        <v>58</v>
      </c>
      <c r="C29" s="176">
        <v>1159067.47</v>
      </c>
      <c r="D29" s="824">
        <v>2266172.23</v>
      </c>
      <c r="E29" s="824">
        <v>1212768.57</v>
      </c>
      <c r="F29" s="824">
        <v>14368981.9</v>
      </c>
      <c r="G29" s="824">
        <v>0</v>
      </c>
      <c r="H29" s="177">
        <v>19006990.190000001</v>
      </c>
      <c r="I29" s="824">
        <v>15719437.949999999</v>
      </c>
      <c r="J29" s="825">
        <v>3287552.23</v>
      </c>
    </row>
    <row r="30" spans="2:10">
      <c r="B30" s="36" t="s">
        <v>59</v>
      </c>
      <c r="C30" s="176">
        <v>1115841.0900000001</v>
      </c>
      <c r="D30" s="824">
        <v>2280794.27</v>
      </c>
      <c r="E30" s="824">
        <v>1218565.68</v>
      </c>
      <c r="F30" s="824">
        <v>14427608.630000001</v>
      </c>
      <c r="G30" s="824">
        <v>0</v>
      </c>
      <c r="H30" s="177">
        <v>19042809.68</v>
      </c>
      <c r="I30" s="824">
        <v>15761534.99</v>
      </c>
      <c r="J30" s="825">
        <v>3281274.68</v>
      </c>
    </row>
    <row r="31" spans="2:10">
      <c r="B31" s="36" t="s">
        <v>60</v>
      </c>
      <c r="C31" s="176">
        <v>1087266.54</v>
      </c>
      <c r="D31" s="824">
        <v>2255386.7200000002</v>
      </c>
      <c r="E31" s="824">
        <v>1195997.45</v>
      </c>
      <c r="F31" s="824">
        <v>14301163.09</v>
      </c>
      <c r="G31" s="824">
        <v>0</v>
      </c>
      <c r="H31" s="177">
        <v>18839813.809999999</v>
      </c>
      <c r="I31" s="824">
        <v>15576488.18</v>
      </c>
      <c r="J31" s="825">
        <v>3263325.63</v>
      </c>
    </row>
    <row r="32" spans="2:10">
      <c r="B32" s="36" t="s">
        <v>61</v>
      </c>
      <c r="C32" s="176">
        <v>1106296.1000000001</v>
      </c>
      <c r="D32" s="824">
        <v>2266259.75</v>
      </c>
      <c r="E32" s="824">
        <v>1204777.3999999999</v>
      </c>
      <c r="F32" s="824">
        <v>14285379.550000001</v>
      </c>
      <c r="G32" s="824">
        <v>0</v>
      </c>
      <c r="H32" s="177">
        <v>18862712.800000001</v>
      </c>
      <c r="I32" s="824">
        <v>15594833.199999999</v>
      </c>
      <c r="J32" s="825">
        <v>3267879.6</v>
      </c>
    </row>
    <row r="33" spans="2:10">
      <c r="B33" s="39" t="s">
        <v>62</v>
      </c>
      <c r="C33" s="178">
        <v>1136686.18</v>
      </c>
      <c r="D33" s="826">
        <v>2268240.86</v>
      </c>
      <c r="E33" s="826">
        <v>1222334.77</v>
      </c>
      <c r="F33" s="826">
        <v>14365810.99</v>
      </c>
      <c r="G33" s="826">
        <v>0</v>
      </c>
      <c r="H33" s="179">
        <v>18993072.800000001</v>
      </c>
      <c r="I33" s="826">
        <v>15720095.119999999</v>
      </c>
      <c r="J33" s="827">
        <v>3272977.68</v>
      </c>
    </row>
    <row r="34" spans="2:10">
      <c r="B34" s="36" t="s">
        <v>63</v>
      </c>
      <c r="C34" s="176">
        <v>1127563.6599999999</v>
      </c>
      <c r="D34" s="824">
        <v>2269001.42</v>
      </c>
      <c r="E34" s="824">
        <v>1230706.8</v>
      </c>
      <c r="F34" s="824">
        <v>14318352.279999999</v>
      </c>
      <c r="G34" s="824">
        <v>0</v>
      </c>
      <c r="H34" s="177">
        <v>18945624.190000001</v>
      </c>
      <c r="I34" s="824">
        <v>15677035.720000001</v>
      </c>
      <c r="J34" s="825">
        <v>3268588.47</v>
      </c>
    </row>
    <row r="35" spans="2:10">
      <c r="B35" s="36" t="s">
        <v>64</v>
      </c>
      <c r="C35" s="176">
        <v>1177727</v>
      </c>
      <c r="D35" s="824">
        <v>2261553.11</v>
      </c>
      <c r="E35" s="824">
        <v>1215849.3500000001</v>
      </c>
      <c r="F35" s="824">
        <v>14369035.699999999</v>
      </c>
      <c r="G35" s="824">
        <v>0</v>
      </c>
      <c r="H35" s="177">
        <v>19024165.170000002</v>
      </c>
      <c r="I35" s="824">
        <v>15755094.58</v>
      </c>
      <c r="J35" s="825">
        <v>3269070.58</v>
      </c>
    </row>
    <row r="36" spans="2:10">
      <c r="B36" s="42">
        <v>2019</v>
      </c>
      <c r="C36" s="828"/>
      <c r="D36" s="829"/>
      <c r="E36" s="829"/>
      <c r="F36" s="829"/>
      <c r="G36" s="829"/>
      <c r="H36" s="830"/>
      <c r="I36" s="829"/>
      <c r="J36" s="831"/>
    </row>
    <row r="37" spans="2:10">
      <c r="B37" s="36" t="s">
        <v>81</v>
      </c>
      <c r="C37" s="176">
        <v>1176808.72</v>
      </c>
      <c r="D37" s="824">
        <v>2248787.04</v>
      </c>
      <c r="E37" s="824">
        <v>1206941.68</v>
      </c>
      <c r="F37" s="824">
        <v>14186762.039999999</v>
      </c>
      <c r="G37" s="824">
        <v>0</v>
      </c>
      <c r="H37" s="177">
        <v>18819300.09</v>
      </c>
      <c r="I37" s="824">
        <v>15570747.459999999</v>
      </c>
      <c r="J37" s="825">
        <v>3248552.63</v>
      </c>
    </row>
    <row r="38" spans="2:10">
      <c r="B38" s="36" t="s">
        <v>82</v>
      </c>
      <c r="C38" s="176">
        <v>1152675.5</v>
      </c>
      <c r="D38" s="824">
        <v>2260923.2999999998</v>
      </c>
      <c r="E38" s="824">
        <v>1234889.05</v>
      </c>
      <c r="F38" s="824">
        <v>14239984.050000001</v>
      </c>
      <c r="G38" s="824">
        <v>0</v>
      </c>
      <c r="H38" s="177">
        <v>18888471.899999999</v>
      </c>
      <c r="I38" s="824">
        <v>15634653.85</v>
      </c>
      <c r="J38" s="825">
        <v>3253818.05</v>
      </c>
    </row>
    <row r="39" spans="2:10">
      <c r="B39" s="36" t="s">
        <v>83</v>
      </c>
      <c r="C39" s="176">
        <v>1146153.52</v>
      </c>
      <c r="D39" s="824">
        <v>2268101.7999999998</v>
      </c>
      <c r="E39" s="824">
        <v>1252574.42</v>
      </c>
      <c r="F39" s="824">
        <v>14376746.57</v>
      </c>
      <c r="G39" s="824">
        <v>0</v>
      </c>
      <c r="H39" s="177">
        <v>19043576.329999998</v>
      </c>
      <c r="I39" s="824">
        <v>15775433.23</v>
      </c>
      <c r="J39" s="825">
        <v>3268143.09</v>
      </c>
    </row>
    <row r="40" spans="2:10">
      <c r="B40" s="36" t="s">
        <v>84</v>
      </c>
      <c r="C40" s="176">
        <v>1154940.6000000001</v>
      </c>
      <c r="D40" s="824">
        <v>2274919.4</v>
      </c>
      <c r="E40" s="824">
        <v>1258169.05</v>
      </c>
      <c r="F40" s="824">
        <v>14542332.699999999</v>
      </c>
      <c r="G40" s="824">
        <v>0</v>
      </c>
      <c r="H40" s="177">
        <v>19230361.75</v>
      </c>
      <c r="I40" s="824">
        <v>15949742.1</v>
      </c>
      <c r="J40" s="825">
        <v>3280619.65</v>
      </c>
    </row>
    <row r="41" spans="2:10">
      <c r="B41" s="36" t="s">
        <v>57</v>
      </c>
      <c r="C41" s="176">
        <v>1182701.0900000001</v>
      </c>
      <c r="D41" s="824">
        <v>2282183.77</v>
      </c>
      <c r="E41" s="824">
        <v>1266563.5900000001</v>
      </c>
      <c r="F41" s="824">
        <v>14710665</v>
      </c>
      <c r="G41" s="824">
        <v>0</v>
      </c>
      <c r="H41" s="177">
        <v>19442113.449999999</v>
      </c>
      <c r="I41" s="824">
        <v>16150558.58</v>
      </c>
      <c r="J41" s="825">
        <v>3291554.86</v>
      </c>
    </row>
    <row r="42" spans="2:10">
      <c r="B42" s="36" t="s">
        <v>58</v>
      </c>
      <c r="C42" s="176">
        <v>1155813.8500000001</v>
      </c>
      <c r="D42" s="824">
        <v>2295377.4500000002</v>
      </c>
      <c r="E42" s="824">
        <v>1276132.75</v>
      </c>
      <c r="F42" s="824">
        <v>14790373.15</v>
      </c>
      <c r="G42" s="824">
        <v>0</v>
      </c>
      <c r="H42" s="177">
        <v>19517697.199999999</v>
      </c>
      <c r="I42" s="824">
        <v>16217218.25</v>
      </c>
      <c r="J42" s="825">
        <v>3300478.95</v>
      </c>
    </row>
    <row r="43" spans="2:10">
      <c r="B43" s="36" t="s">
        <v>59</v>
      </c>
      <c r="C43" s="176">
        <v>1108830.3400000001</v>
      </c>
      <c r="D43" s="824">
        <v>2310219</v>
      </c>
      <c r="E43" s="824">
        <v>1276710.56</v>
      </c>
      <c r="F43" s="824">
        <v>14837450.82</v>
      </c>
      <c r="G43" s="824">
        <v>0</v>
      </c>
      <c r="H43" s="177">
        <v>19533210.733913042</v>
      </c>
      <c r="I43" s="824">
        <v>16240416.029999999</v>
      </c>
      <c r="J43" s="825">
        <v>3292794.69</v>
      </c>
    </row>
    <row r="44" spans="2:10">
      <c r="B44" s="36" t="s">
        <v>60</v>
      </c>
      <c r="C44" s="176">
        <v>1081326.47</v>
      </c>
      <c r="D44" s="824">
        <v>2286171.33</v>
      </c>
      <c r="E44" s="824">
        <v>1247113.52</v>
      </c>
      <c r="F44" s="824">
        <v>14705615.76</v>
      </c>
      <c r="G44" s="824">
        <v>0</v>
      </c>
      <c r="H44" s="177">
        <v>19320227.09</v>
      </c>
      <c r="I44" s="824">
        <v>16044709.23</v>
      </c>
      <c r="J44" s="825">
        <v>3275517.85</v>
      </c>
    </row>
    <row r="45" spans="2:10">
      <c r="B45" s="36" t="s">
        <v>61</v>
      </c>
      <c r="C45" s="176">
        <v>1107828.8500000001</v>
      </c>
      <c r="D45" s="824">
        <v>2294766.66</v>
      </c>
      <c r="E45" s="824">
        <v>1254033.76</v>
      </c>
      <c r="F45" s="824">
        <v>14666822.18</v>
      </c>
      <c r="G45" s="824">
        <v>0</v>
      </c>
      <c r="H45" s="177">
        <v>19323451.469999999</v>
      </c>
      <c r="I45" s="824">
        <v>16043079.99</v>
      </c>
      <c r="J45" s="825">
        <v>3280371.47</v>
      </c>
    </row>
    <row r="46" spans="2:10">
      <c r="B46" s="39" t="s">
        <v>62</v>
      </c>
      <c r="C46" s="178">
        <v>1116802.1299999999</v>
      </c>
      <c r="D46" s="826">
        <v>2294573.91</v>
      </c>
      <c r="E46" s="826">
        <v>1267977.1299999999</v>
      </c>
      <c r="F46" s="826">
        <v>14750639.48</v>
      </c>
      <c r="G46" s="826">
        <v>0</v>
      </c>
      <c r="H46" s="179">
        <v>19429992.649999999</v>
      </c>
      <c r="I46" s="826">
        <v>16143765.25</v>
      </c>
      <c r="J46" s="827">
        <v>3286227.39</v>
      </c>
    </row>
    <row r="47" spans="2:10">
      <c r="B47" s="36" t="s">
        <v>63</v>
      </c>
      <c r="C47" s="176">
        <v>1112736.2</v>
      </c>
      <c r="D47" s="824">
        <v>2296797.9</v>
      </c>
      <c r="E47" s="824">
        <v>1272634.1499999999</v>
      </c>
      <c r="F47" s="824">
        <v>14694710.199999999</v>
      </c>
      <c r="G47" s="824">
        <v>0</v>
      </c>
      <c r="H47" s="177">
        <v>19376878.449999999</v>
      </c>
      <c r="I47" s="824">
        <v>16093502.050000001</v>
      </c>
      <c r="J47" s="825">
        <v>3283376.4</v>
      </c>
    </row>
    <row r="48" spans="2:10">
      <c r="B48" s="36" t="s">
        <v>64</v>
      </c>
      <c r="C48" s="176">
        <v>1146363.77</v>
      </c>
      <c r="D48" s="824">
        <v>2285533.33</v>
      </c>
      <c r="E48" s="824">
        <v>1245402.5</v>
      </c>
      <c r="F48" s="824">
        <v>14731238.220000001</v>
      </c>
      <c r="G48" s="824">
        <v>0</v>
      </c>
      <c r="H48" s="177">
        <v>19408537.829999998</v>
      </c>
      <c r="I48" s="824">
        <v>16125196.33</v>
      </c>
      <c r="J48" s="825">
        <v>3283341.5</v>
      </c>
    </row>
    <row r="49" spans="2:12">
      <c r="B49" s="42">
        <v>2020</v>
      </c>
      <c r="C49" s="828"/>
      <c r="D49" s="829"/>
      <c r="E49" s="829"/>
      <c r="F49" s="829"/>
      <c r="G49" s="829"/>
      <c r="H49" s="830"/>
      <c r="I49" s="829"/>
      <c r="J49" s="831"/>
    </row>
    <row r="50" spans="2:12">
      <c r="B50" s="36" t="s">
        <v>81</v>
      </c>
      <c r="C50" s="176">
        <v>1129230</v>
      </c>
      <c r="D50" s="824">
        <v>2269085.2799999998</v>
      </c>
      <c r="E50" s="824">
        <v>1234814.8999999999</v>
      </c>
      <c r="F50" s="824">
        <v>14531363.470000001</v>
      </c>
      <c r="G50" s="824">
        <v>0</v>
      </c>
      <c r="H50" s="177">
        <v>19164493.66</v>
      </c>
      <c r="I50" s="824">
        <v>15899374.800000001</v>
      </c>
      <c r="J50" s="825">
        <v>3265118.85</v>
      </c>
    </row>
    <row r="51" spans="2:12">
      <c r="B51" s="36" t="s">
        <v>82</v>
      </c>
      <c r="C51" s="176">
        <v>1116551.8</v>
      </c>
      <c r="D51" s="824">
        <v>2279530.65</v>
      </c>
      <c r="E51" s="824">
        <v>1262722.8999999999</v>
      </c>
      <c r="F51" s="824">
        <v>14591423.6</v>
      </c>
      <c r="G51" s="824">
        <v>0</v>
      </c>
      <c r="H51" s="177">
        <v>19250228.949999999</v>
      </c>
      <c r="I51" s="824">
        <v>15978319.550000001</v>
      </c>
      <c r="J51" s="825">
        <v>3271909.4</v>
      </c>
    </row>
    <row r="52" spans="2:12">
      <c r="B52" s="36" t="s">
        <v>83</v>
      </c>
      <c r="C52" s="176">
        <v>1121340.6363636365</v>
      </c>
      <c r="D52" s="824">
        <v>2260458.6818181816</v>
      </c>
      <c r="E52" s="824">
        <v>1223658.6818181819</v>
      </c>
      <c r="F52" s="824">
        <v>14401301.59</v>
      </c>
      <c r="G52" s="824">
        <v>0</v>
      </c>
      <c r="H52" s="177">
        <v>19006759.59</v>
      </c>
      <c r="I52" s="824">
        <v>15740314.220000001</v>
      </c>
      <c r="J52" s="825">
        <v>3266445.3636363638</v>
      </c>
    </row>
    <row r="53" spans="2:12">
      <c r="B53" s="36" t="s">
        <v>84</v>
      </c>
      <c r="C53" s="176">
        <v>1130694.8500000001</v>
      </c>
      <c r="D53" s="824">
        <v>2198245.5499999998</v>
      </c>
      <c r="E53" s="824">
        <v>1127926.7</v>
      </c>
      <c r="F53" s="824">
        <v>14001799.699999999</v>
      </c>
      <c r="G53" s="824">
        <v>0</v>
      </c>
      <c r="H53" s="177">
        <v>18458666.800000001</v>
      </c>
      <c r="I53" s="824">
        <v>15233601.9</v>
      </c>
      <c r="J53" s="825">
        <v>3225064.9</v>
      </c>
    </row>
    <row r="54" spans="2:12">
      <c r="B54" s="36" t="s">
        <v>57</v>
      </c>
      <c r="C54" s="180">
        <v>1166506</v>
      </c>
      <c r="D54" s="181">
        <v>2200884.2000000002</v>
      </c>
      <c r="E54" s="181">
        <v>1185191.5</v>
      </c>
      <c r="F54" s="181">
        <v>14003547.15</v>
      </c>
      <c r="G54" s="182">
        <v>0</v>
      </c>
      <c r="H54" s="182">
        <v>18556128.850000001</v>
      </c>
      <c r="I54" s="180">
        <v>15321532.15</v>
      </c>
      <c r="J54" s="182">
        <v>3234596.7</v>
      </c>
    </row>
    <row r="55" spans="2:12">
      <c r="B55" s="36" t="s">
        <v>58</v>
      </c>
      <c r="C55" s="176">
        <v>1129020.77</v>
      </c>
      <c r="D55" s="824">
        <v>2215674.13</v>
      </c>
      <c r="E55" s="824">
        <v>1229419.6299999999</v>
      </c>
      <c r="F55" s="824">
        <v>14050222.130000001</v>
      </c>
      <c r="G55" s="824">
        <v>0</v>
      </c>
      <c r="H55" s="177">
        <v>18624336.68</v>
      </c>
      <c r="I55" s="824">
        <v>15365398.720000001</v>
      </c>
      <c r="J55" s="825">
        <v>3258937.95</v>
      </c>
    </row>
    <row r="56" spans="2:12">
      <c r="B56" s="36" t="s">
        <v>59</v>
      </c>
      <c r="C56" s="176">
        <v>1076264</v>
      </c>
      <c r="D56" s="824">
        <v>2237914</v>
      </c>
      <c r="E56" s="824">
        <v>1253748</v>
      </c>
      <c r="F56" s="824">
        <v>14217628</v>
      </c>
      <c r="G56" s="824">
        <v>0</v>
      </c>
      <c r="H56" s="177">
        <v>18785554</v>
      </c>
      <c r="I56" s="824">
        <v>15509112</v>
      </c>
      <c r="J56" s="825">
        <v>3276442</v>
      </c>
    </row>
    <row r="57" spans="2:12">
      <c r="B57" s="36" t="s">
        <v>60</v>
      </c>
      <c r="C57" s="176">
        <v>1070210.1399999999</v>
      </c>
      <c r="D57" s="824">
        <v>2231810.4700000002</v>
      </c>
      <c r="E57" s="824">
        <v>1246737.1399999999</v>
      </c>
      <c r="F57" s="824">
        <v>14243618.369999999</v>
      </c>
      <c r="G57" s="824">
        <v>0</v>
      </c>
      <c r="H57" s="177">
        <v>18792376.129999999</v>
      </c>
      <c r="I57" s="824">
        <v>15515471.369999999</v>
      </c>
      <c r="J57" s="825">
        <v>3276904.76</v>
      </c>
    </row>
    <row r="58" spans="2:12">
      <c r="B58" s="36" t="s">
        <v>61</v>
      </c>
      <c r="C58" s="180">
        <v>1106209.1299999999</v>
      </c>
      <c r="D58" s="181">
        <v>2243002.4</v>
      </c>
      <c r="E58" s="181">
        <v>1251673.1299999999</v>
      </c>
      <c r="F58" s="181">
        <v>14275504.529999999</v>
      </c>
      <c r="G58" s="182">
        <v>0</v>
      </c>
      <c r="H58" s="182">
        <v>18876389.219999999</v>
      </c>
      <c r="I58" s="180">
        <v>15598984.76</v>
      </c>
      <c r="J58" s="182">
        <v>3277404.45</v>
      </c>
      <c r="L58" s="929"/>
    </row>
    <row r="59" spans="2:12">
      <c r="B59" s="39" t="s">
        <v>62</v>
      </c>
      <c r="C59" s="178">
        <v>1106319.04</v>
      </c>
      <c r="D59" s="826">
        <v>2245822.71</v>
      </c>
      <c r="E59" s="826">
        <v>1263128.52</v>
      </c>
      <c r="F59" s="826">
        <v>14375093.68</v>
      </c>
      <c r="G59" s="826">
        <v>0</v>
      </c>
      <c r="H59" s="179">
        <v>18990363.949999999</v>
      </c>
      <c r="I59" s="826">
        <v>15711102.609999999</v>
      </c>
      <c r="J59" s="827">
        <v>3279261.33</v>
      </c>
    </row>
    <row r="60" spans="2:12">
      <c r="B60" s="36" t="s">
        <v>63</v>
      </c>
      <c r="C60" s="176"/>
      <c r="D60" s="824"/>
      <c r="E60" s="824"/>
      <c r="F60" s="824"/>
      <c r="G60" s="824"/>
      <c r="H60" s="177"/>
      <c r="I60" s="824"/>
      <c r="J60" s="825"/>
    </row>
    <row r="61" spans="2:12">
      <c r="B61" s="36" t="s">
        <v>64</v>
      </c>
      <c r="C61" s="176"/>
      <c r="D61" s="824"/>
      <c r="E61" s="824"/>
      <c r="F61" s="824"/>
      <c r="G61" s="824"/>
      <c r="H61" s="177"/>
      <c r="I61" s="824"/>
      <c r="J61" s="825"/>
    </row>
    <row r="63" spans="2:12">
      <c r="B63" s="1053" t="s">
        <v>285</v>
      </c>
      <c r="C63" s="1053"/>
      <c r="D63" s="1053"/>
      <c r="E63" s="1053"/>
      <c r="F63" s="1053"/>
      <c r="G63" s="1053"/>
      <c r="H63" s="1053"/>
      <c r="I63" s="1053"/>
      <c r="J63" s="1053"/>
    </row>
    <row r="64" spans="2:12">
      <c r="B64" s="1053"/>
      <c r="C64" s="1053"/>
      <c r="D64" s="1053"/>
      <c r="E64" s="1053"/>
      <c r="F64" s="1053"/>
      <c r="G64" s="1053"/>
      <c r="H64" s="1053"/>
      <c r="I64" s="1053"/>
      <c r="J64" s="1053"/>
    </row>
    <row r="65" spans="2:10">
      <c r="B65" s="1053"/>
      <c r="C65" s="1053"/>
      <c r="D65" s="1053"/>
      <c r="E65" s="1053"/>
      <c r="F65" s="1053"/>
      <c r="G65" s="1053"/>
      <c r="H65" s="1053"/>
      <c r="I65" s="1053"/>
      <c r="J65" s="1053"/>
    </row>
    <row r="66" spans="2:10">
      <c r="B66" s="1053"/>
      <c r="C66" s="1053"/>
      <c r="D66" s="1053"/>
      <c r="E66" s="1053"/>
      <c r="F66" s="1053"/>
      <c r="G66" s="1053"/>
      <c r="H66" s="1053"/>
      <c r="I66" s="1053"/>
      <c r="J66" s="1053"/>
    </row>
    <row r="67" spans="2:10">
      <c r="B67" s="1053"/>
      <c r="C67" s="1053"/>
      <c r="D67" s="1053"/>
      <c r="E67" s="1053"/>
      <c r="F67" s="1053"/>
      <c r="G67" s="1053"/>
      <c r="H67" s="1053"/>
      <c r="I67" s="1053"/>
      <c r="J67" s="1053"/>
    </row>
  </sheetData>
  <mergeCells count="5">
    <mergeCell ref="B1:J1"/>
    <mergeCell ref="C2:G2"/>
    <mergeCell ref="H2:H3"/>
    <mergeCell ref="I2:J2"/>
    <mergeCell ref="B63:J67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Q61"/>
  <sheetViews>
    <sheetView showGridLines="0" showRowColHeaders="0" showWhiteSpace="0" zoomScaleNormal="100" workbookViewId="0">
      <pane ySplit="3" topLeftCell="A28" activePane="bottomLeft" state="frozen"/>
      <selection activeCell="L32" sqref="L32"/>
      <selection pane="bottomLeft" activeCell="Q67" sqref="Q67"/>
    </sheetView>
  </sheetViews>
  <sheetFormatPr baseColWidth="10" defaultColWidth="10.42578125" defaultRowHeight="12.75"/>
  <cols>
    <col min="1" max="1" width="3" style="28" customWidth="1"/>
    <col min="2" max="2" width="15.42578125" style="28" customWidth="1"/>
    <col min="3" max="3" width="12.140625" style="43" customWidth="1"/>
    <col min="4" max="4" width="13.7109375" style="43" customWidth="1"/>
    <col min="5" max="5" width="13.42578125" style="43" customWidth="1"/>
    <col min="6" max="6" width="13.85546875" style="43" customWidth="1"/>
    <col min="7" max="7" width="14.42578125" style="44" customWidth="1"/>
    <col min="8" max="8" width="14.140625" style="28" customWidth="1"/>
    <col min="9" max="9" width="12.5703125" style="28" customWidth="1"/>
    <col min="10" max="10" width="12.85546875" style="47" customWidth="1"/>
    <col min="11" max="11" width="13.42578125" style="47" customWidth="1"/>
    <col min="12" max="13" width="0" style="28" hidden="1" customWidth="1"/>
    <col min="14" max="17" width="10.42578125" style="35"/>
    <col min="18" max="16384" width="10.42578125" style="28"/>
  </cols>
  <sheetData>
    <row r="1" spans="2:11" ht="32.25" customHeight="1">
      <c r="B1" s="1054" t="s">
        <v>215</v>
      </c>
      <c r="C1" s="1054"/>
      <c r="D1" s="1054"/>
      <c r="E1" s="1054"/>
      <c r="F1" s="1054"/>
      <c r="G1" s="1054"/>
      <c r="H1" s="1054"/>
      <c r="I1" s="1054"/>
      <c r="J1" s="1054"/>
      <c r="K1" s="1054"/>
    </row>
    <row r="2" spans="2:11" ht="18" customHeight="1">
      <c r="B2" s="547"/>
      <c r="C2" s="1057" t="s">
        <v>207</v>
      </c>
      <c r="D2" s="1058"/>
      <c r="E2" s="1058"/>
      <c r="F2" s="1059"/>
      <c r="G2" s="1049" t="s">
        <v>94</v>
      </c>
      <c r="H2" s="1060" t="s">
        <v>208</v>
      </c>
      <c r="I2" s="1058"/>
      <c r="J2" s="1055" t="s">
        <v>222</v>
      </c>
      <c r="K2" s="1056"/>
    </row>
    <row r="3" spans="2:11" ht="42" customHeight="1">
      <c r="B3" s="586" t="s">
        <v>635</v>
      </c>
      <c r="C3" s="589" t="s">
        <v>219</v>
      </c>
      <c r="D3" s="589" t="s">
        <v>210</v>
      </c>
      <c r="E3" s="589" t="s">
        <v>96</v>
      </c>
      <c r="F3" s="590" t="s">
        <v>211</v>
      </c>
      <c r="G3" s="1050"/>
      <c r="H3" s="591" t="s">
        <v>212</v>
      </c>
      <c r="I3" s="592" t="s">
        <v>213</v>
      </c>
      <c r="J3" s="593" t="s">
        <v>157</v>
      </c>
      <c r="K3" s="593" t="s">
        <v>223</v>
      </c>
    </row>
    <row r="4" spans="2:11">
      <c r="B4" s="32">
        <v>2001</v>
      </c>
      <c r="C4" s="30">
        <v>1305081.68</v>
      </c>
      <c r="D4" s="832">
        <v>2695247.61</v>
      </c>
      <c r="E4" s="832">
        <v>1758939.33</v>
      </c>
      <c r="F4" s="832">
        <v>10068704.6</v>
      </c>
      <c r="G4" s="31">
        <v>15836185.41</v>
      </c>
      <c r="H4" s="832">
        <v>12846874.179400409</v>
      </c>
      <c r="I4" s="833">
        <v>2991544.900599591</v>
      </c>
      <c r="J4" s="45">
        <v>39260.270000003278</v>
      </c>
      <c r="K4" s="961" t="s">
        <v>655</v>
      </c>
    </row>
    <row r="5" spans="2:11">
      <c r="B5" s="32">
        <v>2002</v>
      </c>
      <c r="C5" s="30">
        <v>1294648.1100000001</v>
      </c>
      <c r="D5" s="832">
        <v>2689474.47</v>
      </c>
      <c r="E5" s="832">
        <v>1866194.88</v>
      </c>
      <c r="F5" s="832">
        <v>10466722.100000001</v>
      </c>
      <c r="G5" s="31">
        <v>16330685.480000004</v>
      </c>
      <c r="H5" s="832">
        <v>13290533.942988586</v>
      </c>
      <c r="I5" s="833">
        <v>3040891.2970114169</v>
      </c>
      <c r="J5" s="45">
        <v>42899.30000000447</v>
      </c>
      <c r="K5" s="834">
        <v>494500.07000000402</v>
      </c>
    </row>
    <row r="6" spans="2:11">
      <c r="B6" s="32">
        <v>2003</v>
      </c>
      <c r="C6" s="30">
        <v>1315437.0900000001</v>
      </c>
      <c r="D6" s="832">
        <v>2675057.2400000002</v>
      </c>
      <c r="E6" s="832">
        <v>1945685.35</v>
      </c>
      <c r="F6" s="832">
        <v>10870012</v>
      </c>
      <c r="G6" s="31">
        <v>16818458.75</v>
      </c>
      <c r="H6" s="832">
        <v>13696357.302900078</v>
      </c>
      <c r="I6" s="833">
        <v>3121836.4170999196</v>
      </c>
      <c r="J6" s="45">
        <v>35212.240000002086</v>
      </c>
      <c r="K6" s="834">
        <v>487773.26999999583</v>
      </c>
    </row>
    <row r="7" spans="2:11">
      <c r="B7" s="32">
        <v>2004</v>
      </c>
      <c r="C7" s="30">
        <v>1263309.8799999999</v>
      </c>
      <c r="D7" s="832">
        <v>2659891.1800000002</v>
      </c>
      <c r="E7" s="832">
        <v>2051266.03</v>
      </c>
      <c r="F7" s="832">
        <v>11316369.9</v>
      </c>
      <c r="G7" s="31">
        <v>17300126.939999998</v>
      </c>
      <c r="H7" s="832">
        <v>14078921.906931395</v>
      </c>
      <c r="I7" s="833">
        <v>3221611.3530686041</v>
      </c>
      <c r="J7" s="45">
        <v>47996.800000000745</v>
      </c>
      <c r="K7" s="834">
        <v>481668.18999999762</v>
      </c>
    </row>
    <row r="8" spans="2:11">
      <c r="B8" s="32">
        <v>2005</v>
      </c>
      <c r="C8" s="30">
        <v>1246496.3999999999</v>
      </c>
      <c r="D8" s="832">
        <v>2654685.7400000002</v>
      </c>
      <c r="E8" s="832">
        <v>2276419.62</v>
      </c>
      <c r="F8" s="832">
        <v>12094758.5</v>
      </c>
      <c r="G8" s="31">
        <v>18283488.5</v>
      </c>
      <c r="H8" s="832">
        <v>14905416.475806681</v>
      </c>
      <c r="I8" s="833">
        <v>3379116.2341933222</v>
      </c>
      <c r="J8" s="45">
        <v>69776.250000003725</v>
      </c>
      <c r="K8" s="834">
        <v>983361.56000000238</v>
      </c>
    </row>
    <row r="9" spans="2:11">
      <c r="B9" s="32">
        <v>2006</v>
      </c>
      <c r="C9" s="30">
        <v>1193412.02</v>
      </c>
      <c r="D9" s="832">
        <v>2653332.42</v>
      </c>
      <c r="E9" s="832">
        <v>2431436.16</v>
      </c>
      <c r="F9" s="832">
        <v>12573308.300000001</v>
      </c>
      <c r="G9" s="31">
        <v>18857500.380000003</v>
      </c>
      <c r="H9" s="832">
        <v>15421730.98076787</v>
      </c>
      <c r="I9" s="833">
        <v>3435862.1592321312</v>
      </c>
      <c r="J9" s="45">
        <v>51216.940000008792</v>
      </c>
      <c r="K9" s="834">
        <v>574011.88000000268</v>
      </c>
    </row>
    <row r="10" spans="2:11">
      <c r="B10" s="32">
        <v>2007</v>
      </c>
      <c r="C10" s="30">
        <v>1188402.52</v>
      </c>
      <c r="D10" s="832">
        <v>2725298.33</v>
      </c>
      <c r="E10" s="832">
        <v>2475183.5499999998</v>
      </c>
      <c r="F10" s="832">
        <v>12979341.399999999</v>
      </c>
      <c r="G10" s="31">
        <v>19368654.419999991</v>
      </c>
      <c r="H10" s="832">
        <v>15863445.579998037</v>
      </c>
      <c r="I10" s="833">
        <v>3507979.2800019542</v>
      </c>
      <c r="J10" s="45">
        <v>36750.219999987632</v>
      </c>
      <c r="K10" s="834">
        <v>511154.03999998793</v>
      </c>
    </row>
    <row r="11" spans="2:11">
      <c r="B11" s="29">
        <v>2008</v>
      </c>
      <c r="C11" s="30">
        <v>1220067.75</v>
      </c>
      <c r="D11" s="832">
        <v>2602788.39</v>
      </c>
      <c r="E11" s="832">
        <v>2054577.56</v>
      </c>
      <c r="F11" s="832">
        <v>13023044.6</v>
      </c>
      <c r="G11" s="31">
        <v>18902655.719999999</v>
      </c>
      <c r="H11" s="832">
        <v>15442550.779997924</v>
      </c>
      <c r="I11" s="833">
        <v>3464874.570002073</v>
      </c>
      <c r="J11" s="45">
        <v>-138522.89999999478</v>
      </c>
      <c r="K11" s="834">
        <v>-465998.6999999918</v>
      </c>
    </row>
    <row r="12" spans="2:11">
      <c r="B12" s="397" t="s">
        <v>288</v>
      </c>
      <c r="C12" s="835"/>
      <c r="D12" s="835"/>
      <c r="E12" s="835"/>
      <c r="F12" s="835"/>
      <c r="G12" s="835"/>
      <c r="H12" s="835"/>
      <c r="I12" s="836"/>
      <c r="J12" s="48"/>
      <c r="K12" s="49"/>
    </row>
    <row r="13" spans="2:11">
      <c r="B13" s="29">
        <v>2008</v>
      </c>
      <c r="C13" s="30">
        <v>1166942.0900000001</v>
      </c>
      <c r="D13" s="832">
        <v>2640754.02</v>
      </c>
      <c r="E13" s="832">
        <v>2152852.27</v>
      </c>
      <c r="F13" s="832">
        <v>12894979.300000001</v>
      </c>
      <c r="G13" s="31">
        <v>18859906.900000002</v>
      </c>
      <c r="H13" s="832">
        <v>15398617.200000001</v>
      </c>
      <c r="I13" s="833">
        <v>3460810.3000000003</v>
      </c>
      <c r="J13" s="45">
        <v>-119194.96999999508</v>
      </c>
      <c r="K13" s="834">
        <v>-508747.51999998838</v>
      </c>
    </row>
    <row r="14" spans="2:11">
      <c r="B14" s="29">
        <v>2009</v>
      </c>
      <c r="C14" s="30">
        <v>1213224.6099999999</v>
      </c>
      <c r="D14" s="832">
        <v>2354376.8199999998</v>
      </c>
      <c r="E14" s="832">
        <v>1715526.4</v>
      </c>
      <c r="F14" s="832">
        <v>12562658.74</v>
      </c>
      <c r="G14" s="31">
        <v>17850047.840000004</v>
      </c>
      <c r="H14" s="832">
        <v>14565715.74</v>
      </c>
      <c r="I14" s="833">
        <v>3283679.18</v>
      </c>
      <c r="J14" s="45">
        <v>-34812.389999996871</v>
      </c>
      <c r="K14" s="834">
        <v>-1009859.0599999987</v>
      </c>
    </row>
    <row r="15" spans="2:11">
      <c r="B15" s="29">
        <v>2010</v>
      </c>
      <c r="C15" s="30">
        <v>1206768.3199999998</v>
      </c>
      <c r="D15" s="832">
        <v>2275829.71</v>
      </c>
      <c r="E15" s="832">
        <v>1513475.3599999999</v>
      </c>
      <c r="F15" s="832">
        <v>12618310.25</v>
      </c>
      <c r="G15" s="31">
        <v>17612817.75</v>
      </c>
      <c r="H15" s="832">
        <v>14394286.350000001</v>
      </c>
      <c r="I15" s="833">
        <v>3218377.97</v>
      </c>
      <c r="J15" s="45">
        <v>-6605.320000000298</v>
      </c>
      <c r="K15" s="834">
        <v>-237230.09000000358</v>
      </c>
    </row>
    <row r="16" spans="2:11">
      <c r="B16" s="29">
        <v>2011</v>
      </c>
      <c r="C16" s="30">
        <v>1185929.73</v>
      </c>
      <c r="D16" s="832">
        <v>2206972.0299999998</v>
      </c>
      <c r="E16" s="832">
        <v>1301308.3600000001</v>
      </c>
      <c r="F16" s="832">
        <v>12614843.250000002</v>
      </c>
      <c r="G16" s="31">
        <v>17311697.150000002</v>
      </c>
      <c r="H16" s="832">
        <v>14129233.85</v>
      </c>
      <c r="I16" s="833">
        <v>3182360.49</v>
      </c>
      <c r="J16" s="45">
        <v>-66766.199999999255</v>
      </c>
      <c r="K16" s="834">
        <v>-301120.59999999776</v>
      </c>
    </row>
    <row r="17" spans="2:11">
      <c r="B17" s="29">
        <v>2012</v>
      </c>
      <c r="C17" s="30">
        <v>1167826.44</v>
      </c>
      <c r="D17" s="832">
        <v>2075287.5600000003</v>
      </c>
      <c r="E17" s="832">
        <v>1075243.3699999999</v>
      </c>
      <c r="F17" s="832">
        <v>12370766.59</v>
      </c>
      <c r="G17" s="31">
        <v>16693899.59</v>
      </c>
      <c r="H17" s="832">
        <v>13640776.689999999</v>
      </c>
      <c r="I17" s="833">
        <v>3052822.3200000003</v>
      </c>
      <c r="J17" s="45">
        <v>-67293.959999999031</v>
      </c>
      <c r="K17" s="834">
        <v>-617797.56000000238</v>
      </c>
    </row>
    <row r="18" spans="2:11">
      <c r="B18" s="29">
        <v>2013</v>
      </c>
      <c r="C18" s="30">
        <v>1125735.3700000001</v>
      </c>
      <c r="D18" s="832">
        <v>2015435.07</v>
      </c>
      <c r="E18" s="832">
        <v>980761.53599999996</v>
      </c>
      <c r="F18" s="832">
        <v>12208503.24</v>
      </c>
      <c r="G18" s="31">
        <v>16329558.540000001</v>
      </c>
      <c r="H18" s="832">
        <v>13280519.34</v>
      </c>
      <c r="I18" s="833">
        <v>3051140.4299999997</v>
      </c>
      <c r="J18" s="45">
        <v>58130.360000001267</v>
      </c>
      <c r="K18" s="834">
        <v>-364341.04999999888</v>
      </c>
    </row>
    <row r="19" spans="2:11">
      <c r="B19" s="29">
        <v>2014</v>
      </c>
      <c r="C19" s="30">
        <v>1114060.9300000002</v>
      </c>
      <c r="D19" s="832">
        <v>2028879.27</v>
      </c>
      <c r="E19" s="832">
        <v>988848.71</v>
      </c>
      <c r="F19" s="832">
        <v>12547719.01</v>
      </c>
      <c r="G19" s="31">
        <v>16671330.109999999</v>
      </c>
      <c r="H19" s="832">
        <v>13543720.41</v>
      </c>
      <c r="I19" s="833">
        <v>3131268</v>
      </c>
      <c r="J19" s="45">
        <v>30604.11999999918</v>
      </c>
      <c r="K19" s="834">
        <v>341771.56999999844</v>
      </c>
    </row>
    <row r="20" spans="2:11">
      <c r="B20" s="29">
        <v>2014.9604395604399</v>
      </c>
      <c r="C20" s="30">
        <v>1123346.1199999999</v>
      </c>
      <c r="D20" s="832">
        <v>2081407.6700000002</v>
      </c>
      <c r="E20" s="832">
        <v>1033184.3200000001</v>
      </c>
      <c r="F20" s="832">
        <v>12975809.930000002</v>
      </c>
      <c r="G20" s="31">
        <v>17202831.129999999</v>
      </c>
      <c r="H20" s="832">
        <v>14031083.73</v>
      </c>
      <c r="I20" s="833">
        <v>3178179.3</v>
      </c>
      <c r="J20" s="45">
        <v>23496.559999998659</v>
      </c>
      <c r="K20" s="834">
        <v>531501.01999999955</v>
      </c>
    </row>
    <row r="21" spans="2:11">
      <c r="B21" s="29">
        <v>2016</v>
      </c>
      <c r="C21" s="30">
        <v>1156360.7</v>
      </c>
      <c r="D21" s="832">
        <v>2142309.44</v>
      </c>
      <c r="E21" s="832">
        <v>1067434.79</v>
      </c>
      <c r="F21" s="832">
        <v>13429904.549999999</v>
      </c>
      <c r="G21" s="31">
        <v>17782689.950000003</v>
      </c>
      <c r="H21" s="832">
        <v>14586205.550000001</v>
      </c>
      <c r="I21" s="833">
        <v>3208798.12</v>
      </c>
      <c r="J21" s="45">
        <v>64303.360000003129</v>
      </c>
      <c r="K21" s="834">
        <v>579858.82000000402</v>
      </c>
    </row>
    <row r="22" spans="2:11">
      <c r="B22" s="29">
        <v>2017</v>
      </c>
      <c r="C22" s="30">
        <v>1139710.82</v>
      </c>
      <c r="D22" s="832">
        <v>2209571.38</v>
      </c>
      <c r="E22" s="832">
        <v>1139750.3600000001</v>
      </c>
      <c r="F22" s="832">
        <v>13914768.249999998</v>
      </c>
      <c r="G22" s="31">
        <v>18399442.649999999</v>
      </c>
      <c r="H22" s="832">
        <v>15173238.449999999</v>
      </c>
      <c r="I22" s="833">
        <v>3231537.52</v>
      </c>
      <c r="J22" s="45">
        <v>50183.679999999702</v>
      </c>
      <c r="K22" s="834">
        <v>616752.69999999553</v>
      </c>
    </row>
    <row r="23" spans="2:11">
      <c r="B23" s="51">
        <v>2018</v>
      </c>
      <c r="C23" s="837"/>
      <c r="D23" s="838"/>
      <c r="E23" s="838"/>
      <c r="F23" s="838"/>
      <c r="G23" s="839"/>
      <c r="H23" s="838"/>
      <c r="I23" s="840"/>
      <c r="J23" s="52"/>
      <c r="K23" s="841"/>
    </row>
    <row r="24" spans="2:11">
      <c r="B24" s="53" t="s">
        <v>81</v>
      </c>
      <c r="C24" s="37">
        <v>1133138.32</v>
      </c>
      <c r="D24" s="842">
        <v>2230153.0499999998</v>
      </c>
      <c r="E24" s="842">
        <v>1162925.26</v>
      </c>
      <c r="F24" s="842">
        <v>14015459.030000001</v>
      </c>
      <c r="G24" s="38">
        <v>18538493.43</v>
      </c>
      <c r="H24" s="842">
        <v>15305130.23</v>
      </c>
      <c r="I24" s="843">
        <v>3233004.6900000004</v>
      </c>
      <c r="J24" s="50">
        <v>56809.260000001639</v>
      </c>
      <c r="K24" s="50">
        <v>616733.75</v>
      </c>
    </row>
    <row r="25" spans="2:11">
      <c r="B25" s="53" t="s">
        <v>82</v>
      </c>
      <c r="C25" s="37">
        <v>1134434.8600000001</v>
      </c>
      <c r="D25" s="842">
        <v>2236450.58</v>
      </c>
      <c r="E25" s="842">
        <v>1166608.53</v>
      </c>
      <c r="F25" s="842">
        <v>14055906.950000001</v>
      </c>
      <c r="G25" s="38">
        <v>18591544.450000003</v>
      </c>
      <c r="H25" s="842">
        <v>15346591.450000001</v>
      </c>
      <c r="I25" s="843">
        <v>3244630.69</v>
      </c>
      <c r="J25" s="50">
        <v>53051.020000003278</v>
      </c>
      <c r="K25" s="50">
        <v>619799.65000000596</v>
      </c>
    </row>
    <row r="26" spans="2:11">
      <c r="B26" s="53" t="s">
        <v>83</v>
      </c>
      <c r="C26" s="37">
        <v>1129798.1099999999</v>
      </c>
      <c r="D26" s="842">
        <v>2241054.5</v>
      </c>
      <c r="E26" s="842">
        <v>1166595.7000000002</v>
      </c>
      <c r="F26" s="842">
        <v>14088801.550000001</v>
      </c>
      <c r="G26" s="38">
        <v>18627648.150000002</v>
      </c>
      <c r="H26" s="842">
        <v>15375349.65</v>
      </c>
      <c r="I26" s="843">
        <v>3252318.49</v>
      </c>
      <c r="J26" s="50">
        <v>36103.699999999255</v>
      </c>
      <c r="K26" s="50">
        <v>592139.69000000134</v>
      </c>
    </row>
    <row r="27" spans="2:11">
      <c r="B27" s="53" t="s">
        <v>84</v>
      </c>
      <c r="C27" s="54">
        <v>1136406.58</v>
      </c>
      <c r="D27" s="844">
        <v>2242948.14</v>
      </c>
      <c r="E27" s="844">
        <v>1173360.4099999999</v>
      </c>
      <c r="F27" s="844">
        <v>14111431.310000001</v>
      </c>
      <c r="G27" s="55">
        <v>18666794.809999999</v>
      </c>
      <c r="H27" s="844">
        <v>15410502.110000001</v>
      </c>
      <c r="I27" s="56">
        <v>3255830.39</v>
      </c>
      <c r="J27" s="57">
        <v>39146.659999996424</v>
      </c>
      <c r="K27" s="57">
        <v>554610.98000000045</v>
      </c>
    </row>
    <row r="28" spans="2:11">
      <c r="B28" s="53" t="s">
        <v>57</v>
      </c>
      <c r="C28" s="37">
        <v>1137749.04</v>
      </c>
      <c r="D28" s="842">
        <v>2246958.0299999998</v>
      </c>
      <c r="E28" s="842">
        <v>1184523.49</v>
      </c>
      <c r="F28" s="842">
        <v>14152479.090909092</v>
      </c>
      <c r="G28" s="38">
        <v>18726256.290909093</v>
      </c>
      <c r="H28" s="842">
        <v>15466228.990909092</v>
      </c>
      <c r="I28" s="843">
        <v>3258989</v>
      </c>
      <c r="J28" s="50">
        <v>59461.480909094214</v>
      </c>
      <c r="K28" s="50">
        <v>557967.45090909675</v>
      </c>
    </row>
    <row r="29" spans="2:11">
      <c r="B29" s="53" t="s">
        <v>58</v>
      </c>
      <c r="C29" s="37">
        <v>1141851.01</v>
      </c>
      <c r="D29" s="842">
        <v>2252767.4499999997</v>
      </c>
      <c r="E29" s="842">
        <v>1192625.67</v>
      </c>
      <c r="F29" s="842">
        <v>14186541.9</v>
      </c>
      <c r="G29" s="38">
        <v>18779760.300000001</v>
      </c>
      <c r="H29" s="842">
        <v>15515938.100000001</v>
      </c>
      <c r="I29" s="843">
        <v>3262549.4899999998</v>
      </c>
      <c r="J29" s="50">
        <v>53504.009090907872</v>
      </c>
      <c r="K29" s="50">
        <v>560684.95000000298</v>
      </c>
    </row>
    <row r="30" spans="2:11">
      <c r="B30" s="53" t="s">
        <v>59</v>
      </c>
      <c r="C30" s="37">
        <v>1140545.6200000001</v>
      </c>
      <c r="D30" s="842">
        <v>2254119.0700000003</v>
      </c>
      <c r="E30" s="842">
        <v>1199617.45</v>
      </c>
      <c r="F30" s="842">
        <v>14218156.68</v>
      </c>
      <c r="G30" s="38">
        <v>18813953.979999997</v>
      </c>
      <c r="H30" s="842">
        <v>15548453.279999999</v>
      </c>
      <c r="I30" s="843">
        <v>3264167.4200000004</v>
      </c>
      <c r="J30" s="50">
        <v>34193.679999995977</v>
      </c>
      <c r="K30" s="50">
        <v>550586.93999999762</v>
      </c>
    </row>
    <row r="31" spans="2:11">
      <c r="B31" s="53" t="s">
        <v>60</v>
      </c>
      <c r="C31" s="37">
        <v>1136143.5</v>
      </c>
      <c r="D31" s="842">
        <v>2254718.9899999998</v>
      </c>
      <c r="E31" s="842">
        <v>1204801.9099999999</v>
      </c>
      <c r="F31" s="842">
        <v>14248981.9</v>
      </c>
      <c r="G31" s="38">
        <v>18839722.5</v>
      </c>
      <c r="H31" s="842">
        <v>15574473.200000001</v>
      </c>
      <c r="I31" s="843">
        <v>3264931.9099999997</v>
      </c>
      <c r="J31" s="50">
        <v>25768.520000003278</v>
      </c>
      <c r="K31" s="50">
        <v>541610.05999999866</v>
      </c>
    </row>
    <row r="32" spans="2:11">
      <c r="B32" s="53" t="s">
        <v>61</v>
      </c>
      <c r="C32" s="37">
        <v>1130484.0799999998</v>
      </c>
      <c r="D32" s="842">
        <v>2258946.67</v>
      </c>
      <c r="E32" s="842">
        <v>1211778.0900000001</v>
      </c>
      <c r="F32" s="842">
        <v>14290446.700000001</v>
      </c>
      <c r="G32" s="38">
        <v>18888705.799999997</v>
      </c>
      <c r="H32" s="842">
        <v>15620925.800000001</v>
      </c>
      <c r="I32" s="843">
        <v>3268149.33</v>
      </c>
      <c r="J32" s="60">
        <v>48983.29999999702</v>
      </c>
      <c r="K32" s="50">
        <v>539446.82999999821</v>
      </c>
    </row>
    <row r="33" spans="2:11">
      <c r="B33" s="58" t="s">
        <v>62</v>
      </c>
      <c r="C33" s="40">
        <v>1155284.81</v>
      </c>
      <c r="D33" s="845">
        <v>2263279.3000000003</v>
      </c>
      <c r="E33" s="845">
        <v>1217419.8400000001</v>
      </c>
      <c r="F33" s="845">
        <v>14327001.5</v>
      </c>
      <c r="G33" s="41">
        <v>18952670.399999999</v>
      </c>
      <c r="H33" s="845">
        <v>15684225.1</v>
      </c>
      <c r="I33" s="846">
        <v>3271601.26</v>
      </c>
      <c r="J33" s="61">
        <v>63964.60000000149</v>
      </c>
      <c r="K33" s="962">
        <v>553227.75</v>
      </c>
    </row>
    <row r="34" spans="2:11">
      <c r="B34" s="53" t="s">
        <v>63</v>
      </c>
      <c r="C34" s="37">
        <v>1137909.81</v>
      </c>
      <c r="D34" s="842">
        <v>2263163.33</v>
      </c>
      <c r="E34" s="842">
        <v>1220869.79</v>
      </c>
      <c r="F34" s="842">
        <v>14361251.67</v>
      </c>
      <c r="G34" s="38">
        <v>18987295.170000002</v>
      </c>
      <c r="H34" s="842">
        <v>15716783.57</v>
      </c>
      <c r="I34" s="843">
        <v>3273162.94</v>
      </c>
      <c r="J34" s="50">
        <v>34624.770000003278</v>
      </c>
      <c r="K34" s="50">
        <v>535459.03000000119</v>
      </c>
    </row>
    <row r="35" spans="2:11">
      <c r="B35" s="53" t="s">
        <v>64</v>
      </c>
      <c r="C35" s="37">
        <v>1146955.3900000001</v>
      </c>
      <c r="D35" s="842">
        <v>2266880.48</v>
      </c>
      <c r="E35" s="842">
        <v>1229582.58</v>
      </c>
      <c r="F35" s="842">
        <v>14399374.9</v>
      </c>
      <c r="G35" s="38">
        <v>19040450.699999999</v>
      </c>
      <c r="H35" s="842">
        <v>15765538</v>
      </c>
      <c r="I35" s="843">
        <v>3273905.1399999997</v>
      </c>
      <c r="J35" s="50">
        <v>53155.529999997467</v>
      </c>
      <c r="K35" s="50">
        <v>558766.53000000119</v>
      </c>
    </row>
    <row r="36" spans="2:11">
      <c r="B36" s="51">
        <v>2019</v>
      </c>
      <c r="C36" s="837"/>
      <c r="D36" s="838"/>
      <c r="E36" s="838"/>
      <c r="F36" s="838"/>
      <c r="G36" s="839"/>
      <c r="H36" s="838"/>
      <c r="I36" s="840"/>
      <c r="J36" s="847"/>
      <c r="K36" s="848"/>
    </row>
    <row r="37" spans="2:11">
      <c r="B37" s="53" t="s">
        <v>81</v>
      </c>
      <c r="C37" s="37">
        <v>1148891.5899999999</v>
      </c>
      <c r="D37" s="842">
        <v>2271702.4</v>
      </c>
      <c r="E37" s="842">
        <v>1237578.7</v>
      </c>
      <c r="F37" s="842">
        <v>14425576.059999999</v>
      </c>
      <c r="G37" s="38">
        <v>19082866.460000001</v>
      </c>
      <c r="H37" s="842">
        <v>15808574.460000001</v>
      </c>
      <c r="I37" s="843">
        <v>3273483.48</v>
      </c>
      <c r="J37" s="50">
        <v>42415.760000001639</v>
      </c>
      <c r="K37" s="50">
        <v>544373.03000000119</v>
      </c>
    </row>
    <row r="38" spans="2:11">
      <c r="B38" s="53" t="s">
        <v>82</v>
      </c>
      <c r="C38" s="37">
        <v>1147760.6800000002</v>
      </c>
      <c r="D38" s="842">
        <v>2274072.0099999998</v>
      </c>
      <c r="E38" s="842">
        <v>1244495.97</v>
      </c>
      <c r="F38" s="842">
        <v>14454497.199999999</v>
      </c>
      <c r="G38" s="38">
        <v>19122753.600000001</v>
      </c>
      <c r="H38" s="842">
        <v>15848375.699999999</v>
      </c>
      <c r="I38" s="843">
        <v>3274574.3400000003</v>
      </c>
      <c r="J38" s="50">
        <v>39887.140000000596</v>
      </c>
      <c r="K38" s="50">
        <v>531209.14999999851</v>
      </c>
    </row>
    <row r="39" spans="2:11">
      <c r="B39" s="53" t="s">
        <v>83</v>
      </c>
      <c r="C39" s="37">
        <v>1147714.49</v>
      </c>
      <c r="D39" s="842">
        <v>2277863.48</v>
      </c>
      <c r="E39" s="842">
        <v>1251654.54</v>
      </c>
      <c r="F39" s="842">
        <v>14488235.42</v>
      </c>
      <c r="G39" s="38">
        <v>19169074.720000003</v>
      </c>
      <c r="H39" s="842">
        <v>15893852.119999999</v>
      </c>
      <c r="I39" s="843">
        <v>3275550.12</v>
      </c>
      <c r="J39" s="50">
        <v>46321.120000001043</v>
      </c>
      <c r="K39" s="50">
        <v>541426.5700000003</v>
      </c>
    </row>
    <row r="40" spans="2:11">
      <c r="B40" s="53" t="s">
        <v>84</v>
      </c>
      <c r="C40" s="54">
        <v>1142493.8500000001</v>
      </c>
      <c r="D40" s="844">
        <v>2283455.8499999996</v>
      </c>
      <c r="E40" s="844">
        <v>1255301.6000000001</v>
      </c>
      <c r="F40" s="844">
        <v>14524265.35</v>
      </c>
      <c r="G40" s="55">
        <v>19211510.75</v>
      </c>
      <c r="H40" s="844">
        <v>15935644.75</v>
      </c>
      <c r="I40" s="56">
        <v>3275336.73</v>
      </c>
      <c r="J40" s="57">
        <v>42436.029999997467</v>
      </c>
      <c r="K40" s="50">
        <v>544715.94000000134</v>
      </c>
    </row>
    <row r="41" spans="2:11">
      <c r="B41" s="53" t="s">
        <v>57</v>
      </c>
      <c r="C41" s="37">
        <v>1141395.73</v>
      </c>
      <c r="D41" s="842">
        <v>2281822.6800000002</v>
      </c>
      <c r="E41" s="842">
        <v>1253741.3500000001</v>
      </c>
      <c r="F41" s="842">
        <v>14561731.469999999</v>
      </c>
      <c r="G41" s="38">
        <v>19246510.07</v>
      </c>
      <c r="H41" s="842">
        <v>15970209.869999999</v>
      </c>
      <c r="I41" s="843">
        <v>3275229.7800000003</v>
      </c>
      <c r="J41" s="60">
        <v>34999.320000000298</v>
      </c>
      <c r="K41" s="50">
        <v>520253.77909090742</v>
      </c>
    </row>
    <row r="42" spans="2:11">
      <c r="B42" s="53" t="s">
        <v>58</v>
      </c>
      <c r="C42" s="37">
        <v>1137821.69</v>
      </c>
      <c r="D42" s="842">
        <v>2281935.46</v>
      </c>
      <c r="E42" s="842">
        <v>1255240.6800000002</v>
      </c>
      <c r="F42" s="842">
        <v>14599543.299999999</v>
      </c>
      <c r="G42" s="38">
        <v>19281483.700000003</v>
      </c>
      <c r="H42" s="842">
        <v>16004309.999999998</v>
      </c>
      <c r="I42" s="843">
        <v>3275775.22</v>
      </c>
      <c r="J42" s="60">
        <v>34973.630000002682</v>
      </c>
      <c r="K42" s="50">
        <v>501723.40000000224</v>
      </c>
    </row>
    <row r="43" spans="2:11">
      <c r="B43" s="53" t="s">
        <v>59</v>
      </c>
      <c r="C43" s="37">
        <v>1133812.43</v>
      </c>
      <c r="D43" s="842">
        <v>2283300.15</v>
      </c>
      <c r="E43" s="842">
        <v>1257212.94</v>
      </c>
      <c r="F43" s="842">
        <v>14626854.560000001</v>
      </c>
      <c r="G43" s="38">
        <v>19302880.559999999</v>
      </c>
      <c r="H43" s="842">
        <v>16025571.960000001</v>
      </c>
      <c r="I43" s="843">
        <v>3276264.14</v>
      </c>
      <c r="J43" s="60">
        <v>21396.859999995679</v>
      </c>
      <c r="K43" s="50">
        <v>488926.58000000194</v>
      </c>
    </row>
    <row r="44" spans="2:11">
      <c r="B44" s="53" t="s">
        <v>60</v>
      </c>
      <c r="C44" s="37">
        <v>1130914.55</v>
      </c>
      <c r="D44" s="842">
        <v>2285482.0300000003</v>
      </c>
      <c r="E44" s="842">
        <v>1257759.07</v>
      </c>
      <c r="F44" s="842">
        <v>14656574.059999999</v>
      </c>
      <c r="G44" s="38">
        <v>19324938.160000004</v>
      </c>
      <c r="H44" s="842">
        <v>16047328.760000002</v>
      </c>
      <c r="I44" s="843">
        <v>3277564.81</v>
      </c>
      <c r="J44" s="60">
        <v>22057.600000005215</v>
      </c>
      <c r="K44" s="50">
        <v>485215.66000000387</v>
      </c>
    </row>
    <row r="45" spans="2:11">
      <c r="B45" s="53" t="s">
        <v>61</v>
      </c>
      <c r="C45" s="37">
        <v>1131660.54</v>
      </c>
      <c r="D45" s="842">
        <v>2287417.8499999996</v>
      </c>
      <c r="E45" s="842">
        <v>1261177.0799999998</v>
      </c>
      <c r="F45" s="842">
        <v>14678631.079999998</v>
      </c>
      <c r="G45" s="38">
        <v>19354017.680000003</v>
      </c>
      <c r="H45" s="842">
        <v>16073720.279999997</v>
      </c>
      <c r="I45" s="843">
        <v>3280932.5</v>
      </c>
      <c r="J45" s="60">
        <v>29079.519999999553</v>
      </c>
      <c r="K45" s="50">
        <v>465311.88000000641</v>
      </c>
    </row>
    <row r="46" spans="2:11">
      <c r="B46" s="58" t="s">
        <v>62</v>
      </c>
      <c r="C46" s="40">
        <v>1132712.54</v>
      </c>
      <c r="D46" s="845">
        <v>2289632.5</v>
      </c>
      <c r="E46" s="845">
        <v>1262742.21</v>
      </c>
      <c r="F46" s="845">
        <v>14710963.069565218</v>
      </c>
      <c r="G46" s="41">
        <v>19390294.769565217</v>
      </c>
      <c r="H46" s="845">
        <v>16107804.869565217</v>
      </c>
      <c r="I46" s="846">
        <v>3284814.9</v>
      </c>
      <c r="J46" s="61">
        <v>36277.08956521377</v>
      </c>
      <c r="K46" s="59">
        <v>437624.36956521869</v>
      </c>
    </row>
    <row r="47" spans="2:11">
      <c r="B47" s="53" t="s">
        <v>63</v>
      </c>
      <c r="C47" s="37">
        <v>1123806.6100000001</v>
      </c>
      <c r="D47" s="842">
        <v>2290734.71</v>
      </c>
      <c r="E47" s="842">
        <v>1262134.33</v>
      </c>
      <c r="F47" s="842">
        <v>14737929.949999999</v>
      </c>
      <c r="G47" s="38">
        <v>19414680.550000001</v>
      </c>
      <c r="H47" s="842">
        <v>16128916.149999999</v>
      </c>
      <c r="I47" s="843">
        <v>3287238.9400000004</v>
      </c>
      <c r="J47" s="50">
        <v>24385.780434783548</v>
      </c>
      <c r="K47" s="50">
        <v>427385.37999999896</v>
      </c>
    </row>
    <row r="48" spans="2:11">
      <c r="B48" s="53" t="s">
        <v>64</v>
      </c>
      <c r="C48" s="37">
        <v>1118426.44</v>
      </c>
      <c r="D48" s="842">
        <v>2290952.1599999997</v>
      </c>
      <c r="E48" s="842">
        <v>1260003.8500000001</v>
      </c>
      <c r="F48" s="842">
        <v>14760986.5</v>
      </c>
      <c r="G48" s="38">
        <v>19426895.800000001</v>
      </c>
      <c r="H48" s="842">
        <v>16137537.000000002</v>
      </c>
      <c r="I48" s="843">
        <v>3288417.81</v>
      </c>
      <c r="J48" s="60">
        <v>12215.25</v>
      </c>
      <c r="K48" s="50">
        <v>386445.10000000149</v>
      </c>
    </row>
    <row r="49" spans="2:11">
      <c r="B49" s="51">
        <v>2020</v>
      </c>
      <c r="C49" s="837"/>
      <c r="D49" s="838"/>
      <c r="E49" s="838"/>
      <c r="F49" s="838"/>
      <c r="G49" s="839"/>
      <c r="H49" s="838"/>
      <c r="I49" s="840"/>
      <c r="J49" s="847"/>
      <c r="K49" s="848"/>
    </row>
    <row r="50" spans="2:11">
      <c r="B50" s="53" t="s">
        <v>81</v>
      </c>
      <c r="C50" s="37">
        <v>1102441.56</v>
      </c>
      <c r="D50" s="842">
        <v>2292207.48</v>
      </c>
      <c r="E50" s="842">
        <v>1266159.45</v>
      </c>
      <c r="F50" s="842">
        <v>14775168.640000001</v>
      </c>
      <c r="G50" s="38">
        <v>19432220.289999999</v>
      </c>
      <c r="H50" s="842">
        <v>16141486.210000001</v>
      </c>
      <c r="I50" s="843">
        <v>3290176.84</v>
      </c>
      <c r="J50" s="50">
        <v>5324.4899999983609</v>
      </c>
      <c r="K50" s="50">
        <v>349353.82999999821</v>
      </c>
    </row>
    <row r="51" spans="2:11">
      <c r="B51" s="53" t="s">
        <v>82</v>
      </c>
      <c r="C51" s="37">
        <v>1111791</v>
      </c>
      <c r="D51" s="842">
        <v>2292787.5699999998</v>
      </c>
      <c r="E51" s="842">
        <v>1272546.3500000001</v>
      </c>
      <c r="F51" s="842">
        <v>14810478.529999999</v>
      </c>
      <c r="G51" s="38">
        <v>19488377.77</v>
      </c>
      <c r="H51" s="842">
        <v>16196056.26</v>
      </c>
      <c r="I51" s="843">
        <v>3292781.09</v>
      </c>
      <c r="J51" s="50">
        <v>56157.480000000447</v>
      </c>
      <c r="K51" s="50">
        <v>365624.16999999806</v>
      </c>
    </row>
    <row r="52" spans="2:11">
      <c r="B52" s="53" t="s">
        <v>83</v>
      </c>
      <c r="C52" s="37">
        <v>1122867.8131882076</v>
      </c>
      <c r="D52" s="842">
        <v>2270187.4666130841</v>
      </c>
      <c r="E52" s="842">
        <v>1222760.0372903536</v>
      </c>
      <c r="F52" s="842">
        <v>14512579.67</v>
      </c>
      <c r="G52" s="38">
        <v>19131674.289999999</v>
      </c>
      <c r="H52" s="842">
        <v>15858080.960000001</v>
      </c>
      <c r="I52" s="843">
        <v>3273848.545851931</v>
      </c>
      <c r="J52" s="50">
        <v>-356703.48000000045</v>
      </c>
      <c r="K52" s="50">
        <v>-37400.430000003427</v>
      </c>
    </row>
    <row r="53" spans="2:11">
      <c r="B53" s="53" t="s">
        <v>84</v>
      </c>
      <c r="C53" s="54">
        <v>1118509.3899999999</v>
      </c>
      <c r="D53" s="844">
        <v>2206494.2799999998</v>
      </c>
      <c r="E53" s="844">
        <v>1125356.08</v>
      </c>
      <c r="F53" s="844">
        <v>13984465.359999999</v>
      </c>
      <c r="G53" s="55">
        <v>18440620.780000001</v>
      </c>
      <c r="H53" s="844">
        <v>15220181.300000001</v>
      </c>
      <c r="I53" s="56">
        <v>3219871.44</v>
      </c>
      <c r="J53" s="50">
        <v>-691053.50999999791</v>
      </c>
      <c r="K53" s="50">
        <v>-770889.96999999881</v>
      </c>
    </row>
    <row r="54" spans="2:11">
      <c r="B54" s="53" t="s">
        <v>57</v>
      </c>
      <c r="C54" s="37">
        <v>1125766.24</v>
      </c>
      <c r="D54" s="842">
        <v>2200535.9700000002</v>
      </c>
      <c r="E54" s="842">
        <v>1173193.04</v>
      </c>
      <c r="F54" s="842">
        <v>13862167.630000001</v>
      </c>
      <c r="G54" s="38">
        <v>18369831.059999999</v>
      </c>
      <c r="H54" s="842">
        <v>15150877.359999999</v>
      </c>
      <c r="I54" s="843">
        <v>3218554.11</v>
      </c>
      <c r="J54" s="50">
        <v>-70789.720000002533</v>
      </c>
      <c r="K54" s="50">
        <v>-876679.01000000164</v>
      </c>
    </row>
    <row r="55" spans="2:11">
      <c r="B55" s="53" t="s">
        <v>58</v>
      </c>
      <c r="C55" s="37">
        <v>1111445.69</v>
      </c>
      <c r="D55" s="842">
        <v>2202698.89</v>
      </c>
      <c r="E55" s="842">
        <v>1209292.32</v>
      </c>
      <c r="F55" s="842">
        <v>13869309.73</v>
      </c>
      <c r="G55" s="38">
        <v>18399278.219999999</v>
      </c>
      <c r="H55" s="842">
        <v>15164048.859999999</v>
      </c>
      <c r="I55" s="843">
        <v>3234545.15</v>
      </c>
      <c r="J55" s="50">
        <v>29447.160000000149</v>
      </c>
      <c r="K55" s="50">
        <v>-882205.48000000417</v>
      </c>
    </row>
    <row r="56" spans="2:11">
      <c r="B56" s="53" t="s">
        <v>59</v>
      </c>
      <c r="C56" s="37">
        <v>1100512</v>
      </c>
      <c r="D56" s="842">
        <v>2211838</v>
      </c>
      <c r="E56" s="842">
        <v>1234601</v>
      </c>
      <c r="F56" s="842">
        <v>14016132</v>
      </c>
      <c r="G56" s="38">
        <v>18564290</v>
      </c>
      <c r="H56" s="842">
        <v>15304226</v>
      </c>
      <c r="I56" s="843">
        <v>3259994</v>
      </c>
      <c r="J56" s="50">
        <v>165011.78000000119</v>
      </c>
      <c r="K56" s="50">
        <v>-738590.55999999866</v>
      </c>
    </row>
    <row r="57" spans="2:11">
      <c r="B57" s="53" t="s">
        <v>60</v>
      </c>
      <c r="C57" s="37">
        <v>1119288.44</v>
      </c>
      <c r="D57" s="842">
        <v>2231137.56</v>
      </c>
      <c r="E57" s="842">
        <v>1257379.48</v>
      </c>
      <c r="F57" s="842">
        <v>14196178.34</v>
      </c>
      <c r="G57" s="38">
        <v>18796954.07</v>
      </c>
      <c r="H57" s="842">
        <v>15518001.5</v>
      </c>
      <c r="I57" s="843">
        <v>3278952.58</v>
      </c>
      <c r="J57" s="50">
        <v>232664.0700000003</v>
      </c>
      <c r="K57" s="50">
        <v>-527984.09000000358</v>
      </c>
    </row>
    <row r="58" spans="2:11">
      <c r="B58" s="53" t="s">
        <v>61</v>
      </c>
      <c r="C58" s="37">
        <v>1130005.98</v>
      </c>
      <c r="D58" s="842">
        <v>2235819.37</v>
      </c>
      <c r="E58" s="842">
        <v>1258803</v>
      </c>
      <c r="F58" s="842">
        <v>14286986.23</v>
      </c>
      <c r="G58" s="38">
        <v>18906224.710000001</v>
      </c>
      <c r="H58" s="842">
        <v>15628748.039999999</v>
      </c>
      <c r="I58" s="843">
        <v>3277964.97</v>
      </c>
      <c r="J58" s="50">
        <v>109270.6400000006</v>
      </c>
      <c r="K58" s="50">
        <v>-447792.97000000253</v>
      </c>
    </row>
    <row r="59" spans="2:11">
      <c r="B59" s="58" t="s">
        <v>62</v>
      </c>
      <c r="C59" s="40">
        <v>1122080.1100000001</v>
      </c>
      <c r="D59" s="845">
        <v>2240986.29</v>
      </c>
      <c r="E59" s="845">
        <v>1257913.6200000001</v>
      </c>
      <c r="F59" s="845">
        <v>14336460.630000001</v>
      </c>
      <c r="G59" s="41">
        <v>18951589.219999999</v>
      </c>
      <c r="H59" s="845">
        <v>15676133.640000001</v>
      </c>
      <c r="I59" s="846">
        <v>3277851.83</v>
      </c>
      <c r="J59" s="61">
        <v>45364.509999997914</v>
      </c>
      <c r="K59" s="59">
        <v>-438705.54956521839</v>
      </c>
    </row>
    <row r="60" spans="2:11">
      <c r="B60" s="53" t="s">
        <v>63</v>
      </c>
      <c r="C60" s="37"/>
      <c r="D60" s="842"/>
      <c r="E60" s="842"/>
      <c r="F60" s="842"/>
      <c r="G60" s="38"/>
      <c r="H60" s="842"/>
      <c r="I60" s="843"/>
      <c r="J60" s="50"/>
      <c r="K60" s="50"/>
    </row>
    <row r="61" spans="2:11">
      <c r="B61" s="53" t="s">
        <v>64</v>
      </c>
      <c r="C61" s="37"/>
      <c r="D61" s="842"/>
      <c r="E61" s="842"/>
      <c r="F61" s="842"/>
      <c r="G61" s="38"/>
      <c r="H61" s="842"/>
      <c r="I61" s="843"/>
      <c r="J61" s="60"/>
      <c r="K61" s="50"/>
    </row>
  </sheetData>
  <mergeCells count="5">
    <mergeCell ref="B1:K1"/>
    <mergeCell ref="J2:K2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3"/>
  <sheetViews>
    <sheetView showGridLines="0" showRowColHeaders="0" zoomScaleNormal="100" workbookViewId="0">
      <pane ySplit="2" topLeftCell="A3" activePane="bottomLeft" state="frozen"/>
      <selection activeCell="L32" sqref="L32"/>
      <selection pane="bottomLeft" activeCell="H29" sqref="H29"/>
    </sheetView>
  </sheetViews>
  <sheetFormatPr baseColWidth="10" defaultColWidth="11.5703125" defaultRowHeight="12.75"/>
  <cols>
    <col min="1" max="1" width="3" style="28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62" t="s">
        <v>636</v>
      </c>
      <c r="C1" s="62"/>
      <c r="D1" s="62"/>
      <c r="E1" s="259"/>
      <c r="F1" s="259"/>
      <c r="G1" s="259"/>
      <c r="H1" s="259"/>
      <c r="I1" s="259"/>
    </row>
    <row r="2" spans="1:12" ht="32.25" customHeight="1">
      <c r="B2" s="546" t="s">
        <v>203</v>
      </c>
      <c r="C2" s="63" t="s">
        <v>204</v>
      </c>
      <c r="D2" s="64" t="s">
        <v>205</v>
      </c>
      <c r="E2" s="259"/>
      <c r="F2" s="259"/>
      <c r="G2" s="259"/>
      <c r="H2" s="259"/>
      <c r="I2" s="259"/>
    </row>
    <row r="3" spans="1:12" ht="18.95" customHeight="1">
      <c r="B3" s="65" t="s">
        <v>289</v>
      </c>
      <c r="C3" s="66">
        <v>81349</v>
      </c>
      <c r="D3" s="67">
        <v>0</v>
      </c>
      <c r="E3" s="259"/>
      <c r="F3" s="259"/>
      <c r="G3" s="259"/>
      <c r="H3" s="259"/>
      <c r="I3" s="259"/>
      <c r="K3" s="68"/>
      <c r="L3" s="68"/>
    </row>
    <row r="4" spans="1:12" ht="18.95" customHeight="1">
      <c r="A4" s="46"/>
      <c r="B4" s="69" t="s">
        <v>290</v>
      </c>
      <c r="C4" s="70">
        <v>9668</v>
      </c>
      <c r="D4" s="71">
        <v>0</v>
      </c>
      <c r="E4" s="259"/>
      <c r="F4" s="259"/>
      <c r="G4" s="259"/>
      <c r="H4" s="259"/>
      <c r="I4" s="259"/>
      <c r="K4" s="68"/>
      <c r="L4" s="68"/>
    </row>
    <row r="5" spans="1:12" ht="18.95" customHeight="1">
      <c r="B5" s="69" t="s">
        <v>291</v>
      </c>
      <c r="C5" s="70">
        <v>5443</v>
      </c>
      <c r="D5" s="71">
        <v>0</v>
      </c>
      <c r="K5" s="68"/>
      <c r="L5" s="68"/>
    </row>
    <row r="6" spans="1:12" ht="18.95" customHeight="1">
      <c r="B6" s="69" t="s">
        <v>292</v>
      </c>
      <c r="C6" s="70">
        <v>356</v>
      </c>
      <c r="D6" s="71">
        <v>0</v>
      </c>
      <c r="K6" s="68"/>
      <c r="L6" s="68"/>
    </row>
    <row r="7" spans="1:12" ht="18.95" customHeight="1">
      <c r="B7" s="69" t="s">
        <v>293</v>
      </c>
      <c r="C7" s="70">
        <v>2040</v>
      </c>
      <c r="D7" s="71">
        <v>0</v>
      </c>
      <c r="K7" s="68"/>
      <c r="L7" s="68"/>
    </row>
    <row r="8" spans="1:12" ht="18.95" customHeight="1">
      <c r="B8" s="69" t="s">
        <v>294</v>
      </c>
      <c r="C8" s="70">
        <v>672</v>
      </c>
      <c r="D8" s="71">
        <v>0</v>
      </c>
      <c r="K8" s="68"/>
      <c r="L8" s="68"/>
    </row>
    <row r="9" spans="1:12" ht="18.95" customHeight="1">
      <c r="B9" s="69" t="s">
        <v>295</v>
      </c>
      <c r="C9" s="70">
        <v>162</v>
      </c>
      <c r="D9" s="71">
        <v>0</v>
      </c>
      <c r="K9" s="68"/>
      <c r="L9" s="68"/>
    </row>
    <row r="10" spans="1:12" ht="18.95" customHeight="1">
      <c r="B10" s="69" t="s">
        <v>296</v>
      </c>
      <c r="C10" s="70">
        <v>0</v>
      </c>
      <c r="D10" s="71">
        <v>0</v>
      </c>
      <c r="K10" s="68"/>
      <c r="L10" s="68"/>
    </row>
    <row r="11" spans="1:12" ht="18.95" customHeight="1">
      <c r="B11" s="69" t="s">
        <v>297</v>
      </c>
      <c r="C11" s="70">
        <v>0</v>
      </c>
      <c r="D11" s="71">
        <v>0</v>
      </c>
      <c r="K11" s="68"/>
      <c r="L11" s="68"/>
    </row>
    <row r="12" spans="1:12" ht="18.95" customHeight="1">
      <c r="B12" s="69" t="s">
        <v>298</v>
      </c>
      <c r="C12" s="70">
        <v>0</v>
      </c>
      <c r="D12" s="71">
        <v>526</v>
      </c>
      <c r="K12" s="68"/>
      <c r="L12" s="68"/>
    </row>
    <row r="13" spans="1:12" ht="18.95" customHeight="1">
      <c r="B13" s="69" t="s">
        <v>299</v>
      </c>
      <c r="C13" s="70">
        <v>0</v>
      </c>
      <c r="D13" s="71">
        <v>7319</v>
      </c>
      <c r="K13" s="68"/>
      <c r="L13" s="68"/>
    </row>
    <row r="14" spans="1:12" ht="18.95" customHeight="1">
      <c r="B14" s="69" t="s">
        <v>300</v>
      </c>
      <c r="C14" s="70">
        <v>7</v>
      </c>
      <c r="D14" s="71">
        <v>0</v>
      </c>
      <c r="K14" s="68"/>
      <c r="L14" s="68"/>
    </row>
    <row r="15" spans="1:12" ht="18.95" customHeight="1">
      <c r="B15" s="69" t="s">
        <v>301</v>
      </c>
      <c r="C15" s="70">
        <v>250</v>
      </c>
      <c r="D15" s="71">
        <v>0</v>
      </c>
      <c r="K15" s="68"/>
      <c r="L15" s="68"/>
    </row>
    <row r="16" spans="1:12" ht="18.95" customHeight="1">
      <c r="B16" s="69" t="s">
        <v>302</v>
      </c>
      <c r="C16" s="70">
        <v>3</v>
      </c>
      <c r="D16" s="71">
        <v>0</v>
      </c>
      <c r="K16" s="68"/>
      <c r="L16" s="68"/>
    </row>
    <row r="17" spans="2:12" ht="18.95" customHeight="1">
      <c r="B17" s="69" t="s">
        <v>303</v>
      </c>
      <c r="C17" s="70">
        <v>1</v>
      </c>
      <c r="D17" s="71">
        <v>0</v>
      </c>
      <c r="K17" s="68"/>
      <c r="L17" s="68"/>
    </row>
    <row r="18" spans="2:12" ht="18.95" customHeight="1">
      <c r="B18" s="69" t="s">
        <v>304</v>
      </c>
      <c r="C18" s="70">
        <v>0</v>
      </c>
      <c r="D18" s="71">
        <v>1</v>
      </c>
      <c r="K18" s="68"/>
      <c r="L18" s="68"/>
    </row>
    <row r="19" spans="2:12" ht="18.95" customHeight="1">
      <c r="B19" s="69" t="s">
        <v>305</v>
      </c>
      <c r="C19" s="70">
        <v>11</v>
      </c>
      <c r="D19" s="71">
        <v>0</v>
      </c>
      <c r="K19" s="68"/>
      <c r="L19" s="68"/>
    </row>
    <row r="20" spans="2:12" ht="18.95" customHeight="1">
      <c r="B20" s="69" t="s">
        <v>306</v>
      </c>
      <c r="C20" s="70">
        <v>407</v>
      </c>
      <c r="D20" s="71">
        <v>0</v>
      </c>
      <c r="K20" s="68"/>
      <c r="L20" s="68"/>
    </row>
    <row r="21" spans="2:12" ht="18.95" customHeight="1">
      <c r="B21" s="69" t="s">
        <v>307</v>
      </c>
      <c r="C21" s="70">
        <v>39</v>
      </c>
      <c r="D21" s="71">
        <v>0</v>
      </c>
      <c r="K21" s="68"/>
      <c r="L21" s="68"/>
    </row>
    <row r="22" spans="2:12" ht="18.95" customHeight="1">
      <c r="B22" s="69" t="s">
        <v>308</v>
      </c>
      <c r="C22" s="70">
        <v>0</v>
      </c>
      <c r="D22" s="71">
        <v>4</v>
      </c>
      <c r="K22" s="68"/>
      <c r="L22" s="68"/>
    </row>
    <row r="23" spans="2:12" ht="18.95" customHeight="1">
      <c r="B23" s="69" t="s">
        <v>309</v>
      </c>
      <c r="C23" s="70">
        <v>0</v>
      </c>
      <c r="D23" s="71">
        <v>57</v>
      </c>
      <c r="K23" s="68"/>
      <c r="L23" s="68"/>
    </row>
    <row r="24" spans="2:12" ht="18.95" customHeight="1">
      <c r="B24" s="69" t="s">
        <v>310</v>
      </c>
      <c r="C24" s="70">
        <v>6349</v>
      </c>
      <c r="D24" s="71">
        <v>0</v>
      </c>
      <c r="K24" s="68"/>
      <c r="L24" s="68"/>
    </row>
    <row r="25" spans="2:12" ht="18.95" customHeight="1">
      <c r="B25" s="69" t="s">
        <v>311</v>
      </c>
      <c r="C25" s="70">
        <v>1698</v>
      </c>
      <c r="D25" s="71">
        <v>0</v>
      </c>
      <c r="K25" s="68"/>
      <c r="L25" s="68"/>
    </row>
    <row r="26" spans="2:12" ht="18.95" customHeight="1">
      <c r="B26" s="69" t="s">
        <v>312</v>
      </c>
      <c r="C26" s="70">
        <v>929</v>
      </c>
      <c r="D26" s="71">
        <v>0</v>
      </c>
      <c r="K26" s="68"/>
      <c r="L26" s="68"/>
    </row>
    <row r="27" spans="2:12" ht="18.95" customHeight="1">
      <c r="B27" s="69" t="s">
        <v>313</v>
      </c>
      <c r="C27" s="70">
        <v>417</v>
      </c>
      <c r="D27" s="71">
        <v>0</v>
      </c>
      <c r="K27" s="68"/>
      <c r="L27" s="68"/>
    </row>
    <row r="28" spans="2:12" ht="18.95" customHeight="1">
      <c r="B28" s="69" t="s">
        <v>314</v>
      </c>
      <c r="C28" s="70">
        <v>7</v>
      </c>
      <c r="D28" s="71">
        <v>0</v>
      </c>
      <c r="K28" s="68"/>
      <c r="L28" s="68"/>
    </row>
    <row r="29" spans="2:12" ht="18.95" customHeight="1">
      <c r="B29" s="69" t="s">
        <v>315</v>
      </c>
      <c r="C29" s="70">
        <v>631</v>
      </c>
      <c r="D29" s="71">
        <v>0</v>
      </c>
      <c r="K29" s="68"/>
      <c r="L29" s="68"/>
    </row>
    <row r="30" spans="2:12" ht="18.95" customHeight="1">
      <c r="B30" s="69" t="s">
        <v>316</v>
      </c>
      <c r="C30" s="70">
        <v>1562</v>
      </c>
      <c r="D30" s="71">
        <v>0</v>
      </c>
      <c r="K30" s="68"/>
      <c r="L30" s="68"/>
    </row>
    <row r="31" spans="2:12" ht="18.95" customHeight="1">
      <c r="B31" s="69" t="s">
        <v>317</v>
      </c>
      <c r="C31" s="70">
        <v>57735.45</v>
      </c>
      <c r="D31" s="71">
        <v>0</v>
      </c>
      <c r="K31" s="68"/>
      <c r="L31" s="68"/>
    </row>
    <row r="32" spans="2:12" ht="18.95" customHeight="1">
      <c r="B32" s="69" t="s">
        <v>318</v>
      </c>
      <c r="C32" s="70">
        <v>1621.01</v>
      </c>
      <c r="D32" s="71">
        <v>0</v>
      </c>
      <c r="K32" s="68"/>
      <c r="L32" s="68"/>
    </row>
    <row r="33" spans="2:12" ht="18.95" customHeight="1">
      <c r="B33" s="69" t="s">
        <v>319</v>
      </c>
      <c r="C33" s="70">
        <v>314</v>
      </c>
      <c r="D33" s="71">
        <v>0</v>
      </c>
      <c r="K33" s="68"/>
      <c r="L33" s="68"/>
    </row>
    <row r="34" spans="2:12" ht="18.95" customHeight="1">
      <c r="B34" s="69" t="s">
        <v>320</v>
      </c>
      <c r="C34" s="70">
        <v>49</v>
      </c>
      <c r="D34" s="71">
        <v>0</v>
      </c>
      <c r="K34" s="68"/>
      <c r="L34" s="68"/>
    </row>
    <row r="35" spans="2:12" ht="18.95" customHeight="1">
      <c r="B35" s="69" t="s">
        <v>321</v>
      </c>
      <c r="C35" s="70">
        <v>251</v>
      </c>
      <c r="D35" s="71">
        <v>0</v>
      </c>
      <c r="K35" s="68"/>
      <c r="L35" s="68"/>
    </row>
    <row r="36" spans="2:12" ht="18.95" customHeight="1">
      <c r="B36" s="69" t="s">
        <v>322</v>
      </c>
      <c r="C36" s="70">
        <v>78</v>
      </c>
      <c r="D36" s="71">
        <v>0</v>
      </c>
      <c r="K36" s="68"/>
      <c r="L36" s="68"/>
    </row>
    <row r="37" spans="2:12" ht="20.100000000000001" customHeight="1">
      <c r="B37" s="69" t="s">
        <v>323</v>
      </c>
      <c r="C37" s="70">
        <v>605</v>
      </c>
      <c r="D37" s="71">
        <v>0</v>
      </c>
      <c r="K37" s="68"/>
      <c r="L37" s="68"/>
    </row>
    <row r="38" spans="2:12" ht="16.5" customHeight="1">
      <c r="B38" s="69" t="s">
        <v>324</v>
      </c>
      <c r="C38" s="70">
        <v>117</v>
      </c>
      <c r="D38" s="71">
        <v>0</v>
      </c>
      <c r="K38" s="68"/>
      <c r="L38" s="68"/>
    </row>
    <row r="39" spans="2:12" ht="24.75" customHeight="1">
      <c r="B39" s="72" t="s">
        <v>94</v>
      </c>
      <c r="C39" s="73">
        <v>172771.47</v>
      </c>
      <c r="D39" s="74">
        <v>7907</v>
      </c>
      <c r="K39" s="11"/>
      <c r="L39" s="11"/>
    </row>
    <row r="40" spans="2:12">
      <c r="B40" s="398"/>
      <c r="C40" s="398"/>
      <c r="D40" s="398"/>
      <c r="E40" s="398"/>
    </row>
    <row r="41" spans="2:12">
      <c r="B41" s="398"/>
      <c r="C41" s="398"/>
      <c r="D41" s="398"/>
      <c r="E41" s="398"/>
    </row>
    <row r="42" spans="2:12">
      <c r="B42" s="398"/>
      <c r="C42" s="398"/>
      <c r="D42" s="398"/>
      <c r="E42" s="398"/>
    </row>
    <row r="43" spans="2:12">
      <c r="B43" s="398"/>
      <c r="C43" s="398"/>
      <c r="D43" s="398"/>
      <c r="E43" s="398"/>
    </row>
  </sheetData>
  <phoneticPr fontId="22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R53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K55" sqref="K55"/>
    </sheetView>
  </sheetViews>
  <sheetFormatPr baseColWidth="10" defaultColWidth="11.5703125" defaultRowHeight="15"/>
  <cols>
    <col min="1" max="1" width="3" style="28" customWidth="1"/>
    <col min="2" max="2" width="14.7109375" style="78" customWidth="1"/>
    <col min="3" max="3" width="13" style="80" customWidth="1"/>
    <col min="4" max="8" width="11.85546875" style="80" customWidth="1"/>
    <col min="9" max="9" width="11.85546875" style="95" customWidth="1"/>
    <col min="10" max="11" width="11.5703125" style="79"/>
    <col min="12" max="16384" width="11.5703125" style="78"/>
  </cols>
  <sheetData>
    <row r="1" spans="1:11" s="75" customFormat="1" ht="22.5" customHeight="1">
      <c r="A1" s="28"/>
      <c r="B1" s="489" t="s">
        <v>196</v>
      </c>
      <c r="C1" s="490"/>
      <c r="D1" s="490"/>
      <c r="E1" s="490"/>
      <c r="F1" s="490"/>
      <c r="G1" s="490"/>
      <c r="H1" s="490"/>
      <c r="I1" s="490"/>
      <c r="J1" s="395"/>
      <c r="K1" s="395"/>
    </row>
    <row r="2" spans="1:11" s="75" customFormat="1" ht="14.1" customHeight="1">
      <c r="A2" s="28"/>
      <c r="B2" s="491" t="s">
        <v>163</v>
      </c>
      <c r="C2" s="492"/>
      <c r="D2" s="492"/>
      <c r="E2" s="492"/>
      <c r="F2" s="492"/>
      <c r="G2" s="492"/>
      <c r="H2" s="492"/>
      <c r="I2" s="492"/>
      <c r="J2" s="395"/>
      <c r="K2" s="395"/>
    </row>
    <row r="3" spans="1:11" s="75" customFormat="1" ht="2.1" customHeight="1">
      <c r="A3" s="28"/>
      <c r="B3" s="76"/>
      <c r="C3" s="77"/>
      <c r="D3" s="77"/>
      <c r="E3" s="77"/>
      <c r="F3" s="77"/>
      <c r="G3" s="77"/>
      <c r="H3" s="77"/>
      <c r="I3" s="77"/>
      <c r="J3" s="395"/>
      <c r="K3" s="395"/>
    </row>
    <row r="4" spans="1:11" ht="49.5" customHeight="1">
      <c r="B4" s="554" t="s">
        <v>616</v>
      </c>
      <c r="C4" s="553" t="s">
        <v>534</v>
      </c>
      <c r="D4" s="553" t="s">
        <v>158</v>
      </c>
      <c r="E4" s="553" t="s">
        <v>159</v>
      </c>
      <c r="F4" s="553" t="s">
        <v>160</v>
      </c>
      <c r="G4" s="553" t="s">
        <v>161</v>
      </c>
      <c r="H4" s="553" t="s">
        <v>162</v>
      </c>
      <c r="I4" s="553" t="s">
        <v>12</v>
      </c>
    </row>
    <row r="5" spans="1:11">
      <c r="B5" s="32">
        <v>2009</v>
      </c>
      <c r="C5" s="81">
        <v>570295</v>
      </c>
      <c r="D5" s="81">
        <v>568937</v>
      </c>
      <c r="E5" s="81">
        <v>313109</v>
      </c>
      <c r="F5" s="81">
        <v>19096</v>
      </c>
      <c r="G5" s="81">
        <v>13603</v>
      </c>
      <c r="H5" s="81">
        <v>2015</v>
      </c>
      <c r="I5" s="82">
        <v>1487055</v>
      </c>
    </row>
    <row r="6" spans="1:11">
      <c r="B6" s="29">
        <v>2010</v>
      </c>
      <c r="C6" s="81">
        <v>559390</v>
      </c>
      <c r="D6" s="81">
        <v>561869</v>
      </c>
      <c r="E6" s="81">
        <v>303034</v>
      </c>
      <c r="F6" s="81">
        <v>18850</v>
      </c>
      <c r="G6" s="81">
        <v>13409</v>
      </c>
      <c r="H6" s="81">
        <v>2030</v>
      </c>
      <c r="I6" s="82">
        <v>1458582</v>
      </c>
    </row>
    <row r="7" spans="1:11">
      <c r="B7" s="29">
        <v>2011</v>
      </c>
      <c r="C7" s="81">
        <v>554934</v>
      </c>
      <c r="D7" s="81">
        <v>551462</v>
      </c>
      <c r="E7" s="81">
        <v>293042</v>
      </c>
      <c r="F7" s="81">
        <v>18408</v>
      </c>
      <c r="G7" s="81">
        <v>13099</v>
      </c>
      <c r="H7" s="81">
        <v>1992</v>
      </c>
      <c r="I7" s="82">
        <v>1432937</v>
      </c>
    </row>
    <row r="8" spans="1:11">
      <c r="B8" s="29">
        <v>2012</v>
      </c>
      <c r="C8" s="81">
        <v>556417</v>
      </c>
      <c r="D8" s="81">
        <v>536314</v>
      </c>
      <c r="E8" s="81">
        <v>276719</v>
      </c>
      <c r="F8" s="81">
        <v>17377</v>
      </c>
      <c r="G8" s="81">
        <v>12663</v>
      </c>
      <c r="H8" s="81">
        <v>1954</v>
      </c>
      <c r="I8" s="82">
        <v>1401444</v>
      </c>
    </row>
    <row r="9" spans="1:11">
      <c r="B9" s="29">
        <v>2013</v>
      </c>
      <c r="C9" s="81">
        <v>559765</v>
      </c>
      <c r="D9" s="81">
        <v>524233</v>
      </c>
      <c r="E9" s="81">
        <v>267108</v>
      </c>
      <c r="F9" s="81">
        <v>16808</v>
      </c>
      <c r="G9" s="81">
        <v>12283</v>
      </c>
      <c r="H9" s="81">
        <v>1906</v>
      </c>
      <c r="I9" s="82">
        <v>1382103</v>
      </c>
    </row>
    <row r="10" spans="1:11">
      <c r="B10" s="29">
        <v>2014</v>
      </c>
      <c r="C10" s="81">
        <v>573196</v>
      </c>
      <c r="D10" s="81">
        <v>534299</v>
      </c>
      <c r="E10" s="81">
        <v>272760</v>
      </c>
      <c r="F10" s="81">
        <v>17042</v>
      </c>
      <c r="G10" s="81">
        <v>12516</v>
      </c>
      <c r="H10" s="81">
        <v>1946</v>
      </c>
      <c r="I10" s="82">
        <v>1411759</v>
      </c>
    </row>
    <row r="11" spans="1:11">
      <c r="B11" s="29">
        <v>2015</v>
      </c>
      <c r="C11" s="81">
        <v>585882</v>
      </c>
      <c r="D11" s="81">
        <v>548144</v>
      </c>
      <c r="E11" s="81">
        <v>283796</v>
      </c>
      <c r="F11" s="81">
        <v>17654</v>
      </c>
      <c r="G11" s="81">
        <v>13016</v>
      </c>
      <c r="H11" s="81">
        <v>2014</v>
      </c>
      <c r="I11" s="82">
        <v>1450506</v>
      </c>
    </row>
    <row r="12" spans="1:11">
      <c r="B12" s="29">
        <v>2016</v>
      </c>
      <c r="C12" s="81">
        <v>580057</v>
      </c>
      <c r="D12" s="81">
        <v>555539</v>
      </c>
      <c r="E12" s="81">
        <v>297465</v>
      </c>
      <c r="F12" s="81">
        <v>18331</v>
      </c>
      <c r="G12" s="81">
        <v>13634</v>
      </c>
      <c r="H12" s="81">
        <v>2080</v>
      </c>
      <c r="I12" s="82">
        <v>1467106</v>
      </c>
    </row>
    <row r="13" spans="1:11">
      <c r="B13" s="29">
        <v>2017</v>
      </c>
      <c r="C13" s="81">
        <v>569129</v>
      </c>
      <c r="D13" s="81">
        <v>566496</v>
      </c>
      <c r="E13" s="81">
        <v>315033</v>
      </c>
      <c r="F13" s="81">
        <v>19606</v>
      </c>
      <c r="G13" s="81">
        <v>14550</v>
      </c>
      <c r="H13" s="81">
        <v>2223</v>
      </c>
      <c r="I13" s="82">
        <v>1487037</v>
      </c>
    </row>
    <row r="14" spans="1:11">
      <c r="B14" s="86">
        <v>2018</v>
      </c>
      <c r="C14" s="84"/>
      <c r="D14" s="84"/>
      <c r="E14" s="84"/>
      <c r="F14" s="84"/>
      <c r="G14" s="84"/>
      <c r="H14" s="84"/>
      <c r="I14" s="85"/>
    </row>
    <row r="15" spans="1:11">
      <c r="B15" s="87" t="s">
        <v>9</v>
      </c>
      <c r="C15" s="88">
        <v>559867</v>
      </c>
      <c r="D15" s="88">
        <v>555596</v>
      </c>
      <c r="E15" s="88">
        <v>310575</v>
      </c>
      <c r="F15" s="88">
        <v>19273</v>
      </c>
      <c r="G15" s="88">
        <v>14348</v>
      </c>
      <c r="H15" s="88">
        <v>2172</v>
      </c>
      <c r="I15" s="88">
        <v>1461831</v>
      </c>
    </row>
    <row r="16" spans="1:11">
      <c r="B16" s="87" t="s">
        <v>10</v>
      </c>
      <c r="C16" s="88">
        <v>561166</v>
      </c>
      <c r="D16" s="88">
        <v>558993</v>
      </c>
      <c r="E16" s="88">
        <v>313700</v>
      </c>
      <c r="F16" s="88">
        <v>19468</v>
      </c>
      <c r="G16" s="88">
        <v>14486</v>
      </c>
      <c r="H16" s="88">
        <v>2186</v>
      </c>
      <c r="I16" s="88">
        <v>1469999</v>
      </c>
    </row>
    <row r="17" spans="2:9">
      <c r="B17" s="89" t="s">
        <v>65</v>
      </c>
      <c r="C17" s="90">
        <v>565050</v>
      </c>
      <c r="D17" s="90">
        <v>567025</v>
      </c>
      <c r="E17" s="90">
        <v>319671</v>
      </c>
      <c r="F17" s="90">
        <v>19794</v>
      </c>
      <c r="G17" s="90">
        <v>14645</v>
      </c>
      <c r="H17" s="90">
        <v>2199</v>
      </c>
      <c r="I17" s="90">
        <v>1488384</v>
      </c>
    </row>
    <row r="18" spans="2:9">
      <c r="B18" s="87" t="s">
        <v>66</v>
      </c>
      <c r="C18" s="88">
        <v>565876</v>
      </c>
      <c r="D18" s="88">
        <v>570648</v>
      </c>
      <c r="E18" s="88">
        <v>323165</v>
      </c>
      <c r="F18" s="88">
        <v>20019</v>
      </c>
      <c r="G18" s="88">
        <v>14735</v>
      </c>
      <c r="H18" s="88">
        <v>2204</v>
      </c>
      <c r="I18" s="88">
        <v>1496647</v>
      </c>
    </row>
    <row r="19" spans="2:9">
      <c r="B19" s="87" t="s">
        <v>67</v>
      </c>
      <c r="C19" s="88">
        <v>566381</v>
      </c>
      <c r="D19" s="88">
        <v>574246</v>
      </c>
      <c r="E19" s="88">
        <v>326172</v>
      </c>
      <c r="F19" s="88">
        <v>20361</v>
      </c>
      <c r="G19" s="88">
        <v>14832</v>
      </c>
      <c r="H19" s="88">
        <v>2247</v>
      </c>
      <c r="I19" s="88">
        <v>1504239</v>
      </c>
    </row>
    <row r="20" spans="2:9">
      <c r="B20" s="87" t="s">
        <v>68</v>
      </c>
      <c r="C20" s="88">
        <v>566230</v>
      </c>
      <c r="D20" s="88">
        <v>579649</v>
      </c>
      <c r="E20" s="88">
        <v>332148</v>
      </c>
      <c r="F20" s="88">
        <v>20580</v>
      </c>
      <c r="G20" s="88">
        <v>14888</v>
      </c>
      <c r="H20" s="88">
        <v>2260</v>
      </c>
      <c r="I20" s="88">
        <v>1515755</v>
      </c>
    </row>
    <row r="21" spans="2:9">
      <c r="B21" s="87" t="s">
        <v>69</v>
      </c>
      <c r="C21" s="88">
        <v>558681</v>
      </c>
      <c r="D21" s="88">
        <v>574170</v>
      </c>
      <c r="E21" s="88">
        <v>329991</v>
      </c>
      <c r="F21" s="88">
        <v>20389</v>
      </c>
      <c r="G21" s="88">
        <v>14746</v>
      </c>
      <c r="H21" s="88">
        <v>2251</v>
      </c>
      <c r="I21" s="88">
        <v>1500228</v>
      </c>
    </row>
    <row r="22" spans="2:9">
      <c r="B22" s="87" t="s">
        <v>70</v>
      </c>
      <c r="C22" s="88">
        <v>554385</v>
      </c>
      <c r="D22" s="88">
        <v>565627</v>
      </c>
      <c r="E22" s="88">
        <v>323954</v>
      </c>
      <c r="F22" s="88">
        <v>20064</v>
      </c>
      <c r="G22" s="88">
        <v>14600</v>
      </c>
      <c r="H22" s="88">
        <v>2207</v>
      </c>
      <c r="I22" s="88">
        <v>1480837</v>
      </c>
    </row>
    <row r="23" spans="2:9">
      <c r="B23" s="91" t="s">
        <v>77</v>
      </c>
      <c r="C23" s="92">
        <v>558936</v>
      </c>
      <c r="D23" s="92">
        <v>571133</v>
      </c>
      <c r="E23" s="92">
        <v>326723</v>
      </c>
      <c r="F23" s="92">
        <v>20618</v>
      </c>
      <c r="G23" s="92">
        <v>15151</v>
      </c>
      <c r="H23" s="92">
        <v>2297</v>
      </c>
      <c r="I23" s="92">
        <v>1494858</v>
      </c>
    </row>
    <row r="24" spans="2:9">
      <c r="B24" s="87" t="s">
        <v>78</v>
      </c>
      <c r="C24" s="88">
        <v>557097</v>
      </c>
      <c r="D24" s="88">
        <v>566200</v>
      </c>
      <c r="E24" s="88">
        <v>323296</v>
      </c>
      <c r="F24" s="88">
        <v>20406</v>
      </c>
      <c r="G24" s="88">
        <v>15034</v>
      </c>
      <c r="H24" s="88">
        <v>2265</v>
      </c>
      <c r="I24" s="88">
        <v>1484298</v>
      </c>
    </row>
    <row r="25" spans="2:9">
      <c r="B25" s="87" t="s">
        <v>79</v>
      </c>
      <c r="C25" s="88">
        <v>556766</v>
      </c>
      <c r="D25" s="88">
        <v>566058</v>
      </c>
      <c r="E25" s="88">
        <v>324007</v>
      </c>
      <c r="F25" s="88">
        <v>20441</v>
      </c>
      <c r="G25" s="88">
        <v>15060</v>
      </c>
      <c r="H25" s="88">
        <v>2285</v>
      </c>
      <c r="I25" s="88">
        <v>1484617</v>
      </c>
    </row>
    <row r="26" spans="2:9">
      <c r="B26" s="87" t="s">
        <v>80</v>
      </c>
      <c r="C26" s="88">
        <v>556712</v>
      </c>
      <c r="D26" s="88">
        <v>564754</v>
      </c>
      <c r="E26" s="88">
        <v>322481</v>
      </c>
      <c r="F26" s="88">
        <v>20295</v>
      </c>
      <c r="G26" s="88">
        <v>15025</v>
      </c>
      <c r="H26" s="88">
        <v>2298</v>
      </c>
      <c r="I26" s="88">
        <v>1481565</v>
      </c>
    </row>
    <row r="27" spans="2:9">
      <c r="B27" s="93">
        <v>2019</v>
      </c>
      <c r="C27" s="94"/>
      <c r="D27" s="94"/>
      <c r="E27" s="94"/>
      <c r="F27" s="94"/>
      <c r="G27" s="94"/>
      <c r="H27" s="94"/>
      <c r="I27" s="94"/>
    </row>
    <row r="28" spans="2:9">
      <c r="B28" s="87" t="s">
        <v>9</v>
      </c>
      <c r="C28" s="88">
        <v>553009</v>
      </c>
      <c r="D28" s="88">
        <v>560797</v>
      </c>
      <c r="E28" s="88">
        <v>320873</v>
      </c>
      <c r="F28" s="88">
        <v>20231</v>
      </c>
      <c r="G28" s="88">
        <v>14873</v>
      </c>
      <c r="H28" s="88">
        <v>2244</v>
      </c>
      <c r="I28" s="88">
        <v>1472027</v>
      </c>
    </row>
    <row r="29" spans="2:9">
      <c r="B29" s="87" t="s">
        <v>10</v>
      </c>
      <c r="C29" s="88">
        <v>554625</v>
      </c>
      <c r="D29" s="88">
        <v>564974</v>
      </c>
      <c r="E29" s="88">
        <v>324933</v>
      </c>
      <c r="F29" s="88">
        <v>20450</v>
      </c>
      <c r="G29" s="88">
        <v>15003</v>
      </c>
      <c r="H29" s="88">
        <v>2269</v>
      </c>
      <c r="I29" s="88">
        <v>1482254</v>
      </c>
    </row>
    <row r="30" spans="2:9">
      <c r="B30" s="89" t="s">
        <v>65</v>
      </c>
      <c r="C30" s="90">
        <v>558547</v>
      </c>
      <c r="D30" s="90">
        <v>572991</v>
      </c>
      <c r="E30" s="90">
        <v>331238</v>
      </c>
      <c r="F30" s="90">
        <v>20856</v>
      </c>
      <c r="G30" s="90">
        <v>15193</v>
      </c>
      <c r="H30" s="90">
        <v>2305</v>
      </c>
      <c r="I30" s="90">
        <v>1501130</v>
      </c>
    </row>
    <row r="31" spans="2:9">
      <c r="B31" s="87" t="s">
        <v>66</v>
      </c>
      <c r="C31" s="88">
        <v>559238</v>
      </c>
      <c r="D31" s="88">
        <v>576123</v>
      </c>
      <c r="E31" s="88">
        <v>333148</v>
      </c>
      <c r="F31" s="88">
        <v>20954</v>
      </c>
      <c r="G31" s="88">
        <v>15259</v>
      </c>
      <c r="H31" s="88">
        <v>2305</v>
      </c>
      <c r="I31" s="88">
        <v>1507027</v>
      </c>
    </row>
    <row r="32" spans="2:9">
      <c r="B32" s="87" t="s">
        <v>67</v>
      </c>
      <c r="C32" s="88">
        <v>558655</v>
      </c>
      <c r="D32" s="88">
        <v>579077</v>
      </c>
      <c r="E32" s="88">
        <v>336675</v>
      </c>
      <c r="F32" s="88">
        <v>21302</v>
      </c>
      <c r="G32" s="88">
        <v>15296</v>
      </c>
      <c r="H32" s="88">
        <v>2334</v>
      </c>
      <c r="I32" s="88">
        <v>1513339</v>
      </c>
    </row>
    <row r="33" spans="2:18">
      <c r="B33" s="87" t="s">
        <v>68</v>
      </c>
      <c r="C33" s="88">
        <v>557848</v>
      </c>
      <c r="D33" s="88">
        <v>582538</v>
      </c>
      <c r="E33" s="88">
        <v>341284</v>
      </c>
      <c r="F33" s="88">
        <v>21477</v>
      </c>
      <c r="G33" s="88">
        <v>15394</v>
      </c>
      <c r="H33" s="88">
        <v>2367</v>
      </c>
      <c r="I33" s="88">
        <v>1520908</v>
      </c>
    </row>
    <row r="34" spans="2:18">
      <c r="B34" s="87" t="s">
        <v>69</v>
      </c>
      <c r="C34" s="88">
        <v>551210</v>
      </c>
      <c r="D34" s="88">
        <v>576386</v>
      </c>
      <c r="E34" s="88">
        <v>338455</v>
      </c>
      <c r="F34" s="88">
        <v>21312</v>
      </c>
      <c r="G34" s="88">
        <v>15259</v>
      </c>
      <c r="H34" s="88">
        <v>2364</v>
      </c>
      <c r="I34" s="88">
        <v>1504986</v>
      </c>
    </row>
    <row r="35" spans="2:18">
      <c r="B35" s="87" t="s">
        <v>70</v>
      </c>
      <c r="C35" s="88">
        <v>548120</v>
      </c>
      <c r="D35" s="88">
        <v>572523</v>
      </c>
      <c r="E35" s="88">
        <v>335819</v>
      </c>
      <c r="F35" s="88">
        <v>21180</v>
      </c>
      <c r="G35" s="88">
        <v>15319</v>
      </c>
      <c r="H35" s="88">
        <v>2368</v>
      </c>
      <c r="I35" s="88">
        <v>1495329</v>
      </c>
    </row>
    <row r="36" spans="2:18">
      <c r="B36" s="91" t="s">
        <v>77</v>
      </c>
      <c r="C36" s="92">
        <v>549916</v>
      </c>
      <c r="D36" s="92">
        <v>568111</v>
      </c>
      <c r="E36" s="92">
        <v>331242</v>
      </c>
      <c r="F36" s="92">
        <v>21101</v>
      </c>
      <c r="G36" s="92">
        <v>15402</v>
      </c>
      <c r="H36" s="92">
        <v>2378</v>
      </c>
      <c r="I36" s="92">
        <v>1488150</v>
      </c>
    </row>
    <row r="37" spans="2:18">
      <c r="B37" s="87" t="s">
        <v>78</v>
      </c>
      <c r="C37" s="88">
        <v>549550</v>
      </c>
      <c r="D37" s="88">
        <v>567101</v>
      </c>
      <c r="E37" s="88">
        <v>330702</v>
      </c>
      <c r="F37" s="88">
        <v>20957</v>
      </c>
      <c r="G37" s="88">
        <v>15399</v>
      </c>
      <c r="H37" s="88">
        <v>2369</v>
      </c>
      <c r="I37" s="88">
        <v>1486078</v>
      </c>
    </row>
    <row r="38" spans="2:18">
      <c r="B38" s="87" t="s">
        <v>79</v>
      </c>
      <c r="C38" s="88">
        <v>550972</v>
      </c>
      <c r="D38" s="88">
        <v>570621</v>
      </c>
      <c r="E38" s="88">
        <v>333467</v>
      </c>
      <c r="F38" s="88">
        <v>21140</v>
      </c>
      <c r="G38" s="88">
        <v>15550</v>
      </c>
      <c r="H38" s="88">
        <v>2426</v>
      </c>
      <c r="I38" s="88">
        <v>1494176</v>
      </c>
    </row>
    <row r="39" spans="2:18">
      <c r="B39" s="87" t="s">
        <v>80</v>
      </c>
      <c r="C39" s="88">
        <v>548709</v>
      </c>
      <c r="D39" s="88">
        <v>565498</v>
      </c>
      <c r="E39" s="88">
        <v>328352</v>
      </c>
      <c r="F39" s="88">
        <v>20847</v>
      </c>
      <c r="G39" s="88">
        <v>15378</v>
      </c>
      <c r="H39" s="88">
        <v>2382</v>
      </c>
      <c r="I39" s="88">
        <v>1481166</v>
      </c>
    </row>
    <row r="40" spans="2:18">
      <c r="B40" s="93">
        <v>2020</v>
      </c>
      <c r="C40" s="94"/>
      <c r="D40" s="94"/>
      <c r="E40" s="94"/>
      <c r="F40" s="94"/>
      <c r="G40" s="94"/>
      <c r="H40" s="94"/>
      <c r="I40" s="94"/>
    </row>
    <row r="41" spans="2:18">
      <c r="B41" s="87" t="s">
        <v>9</v>
      </c>
      <c r="C41" s="88">
        <v>543907</v>
      </c>
      <c r="D41" s="88">
        <v>560007</v>
      </c>
      <c r="E41" s="88">
        <v>326515</v>
      </c>
      <c r="F41" s="88">
        <v>20636</v>
      </c>
      <c r="G41" s="88">
        <v>15213</v>
      </c>
      <c r="H41" s="88">
        <v>2342</v>
      </c>
      <c r="I41" s="88">
        <v>1468620</v>
      </c>
    </row>
    <row r="42" spans="2:18">
      <c r="B42" s="87" t="s">
        <v>10</v>
      </c>
      <c r="C42" s="88">
        <v>544141</v>
      </c>
      <c r="D42" s="88">
        <v>566072</v>
      </c>
      <c r="E42" s="88">
        <v>332402</v>
      </c>
      <c r="F42" s="88">
        <v>20893</v>
      </c>
      <c r="G42" s="88">
        <v>15495</v>
      </c>
      <c r="H42" s="88">
        <v>2361</v>
      </c>
      <c r="I42" s="88">
        <v>1481364</v>
      </c>
    </row>
    <row r="43" spans="2:18">
      <c r="B43" s="89" t="s">
        <v>65</v>
      </c>
      <c r="C43" s="90">
        <v>494775</v>
      </c>
      <c r="D43" s="90">
        <v>522080</v>
      </c>
      <c r="E43" s="90">
        <v>306055</v>
      </c>
      <c r="F43" s="90">
        <v>19735</v>
      </c>
      <c r="G43" s="90">
        <v>14859</v>
      </c>
      <c r="H43" s="90">
        <v>2317</v>
      </c>
      <c r="I43" s="90">
        <v>1359821</v>
      </c>
    </row>
    <row r="44" spans="2:18">
      <c r="B44" s="87" t="s">
        <v>66</v>
      </c>
      <c r="C44" s="88">
        <v>486848</v>
      </c>
      <c r="D44" s="88">
        <v>518918</v>
      </c>
      <c r="E44" s="88">
        <v>305391</v>
      </c>
      <c r="F44" s="88">
        <v>19685</v>
      </c>
      <c r="G44" s="88">
        <v>14779</v>
      </c>
      <c r="H44" s="88">
        <v>2313</v>
      </c>
      <c r="I44" s="88">
        <v>1347934</v>
      </c>
    </row>
    <row r="45" spans="2:18">
      <c r="B45" s="87" t="s">
        <v>67</v>
      </c>
      <c r="C45" s="88">
        <v>493317</v>
      </c>
      <c r="D45" s="88">
        <v>532223</v>
      </c>
      <c r="E45" s="88">
        <v>310899</v>
      </c>
      <c r="F45" s="88">
        <v>19913</v>
      </c>
      <c r="G45" s="88">
        <v>14846</v>
      </c>
      <c r="H45" s="88">
        <v>2330</v>
      </c>
      <c r="I45" s="88">
        <v>1373528</v>
      </c>
    </row>
    <row r="46" spans="2:18">
      <c r="B46" s="87" t="s">
        <v>68</v>
      </c>
      <c r="C46" s="88">
        <v>492378</v>
      </c>
      <c r="D46" s="88">
        <v>543440</v>
      </c>
      <c r="E46" s="88">
        <v>317100</v>
      </c>
      <c r="F46" s="88">
        <v>19770</v>
      </c>
      <c r="G46" s="88">
        <v>14539</v>
      </c>
      <c r="H46" s="88">
        <v>2282</v>
      </c>
      <c r="I46" s="88">
        <v>1389509</v>
      </c>
    </row>
    <row r="47" spans="2:18">
      <c r="B47" s="87" t="s">
        <v>69</v>
      </c>
      <c r="C47" s="88">
        <v>492900</v>
      </c>
      <c r="D47" s="88">
        <v>550440</v>
      </c>
      <c r="E47" s="88">
        <v>323057</v>
      </c>
      <c r="F47" s="88">
        <v>20186</v>
      </c>
      <c r="G47" s="88">
        <v>14689</v>
      </c>
      <c r="H47" s="88">
        <v>2306</v>
      </c>
      <c r="I47" s="88">
        <v>1403578</v>
      </c>
      <c r="K47" s="966"/>
      <c r="L47" s="966"/>
      <c r="M47" s="966"/>
      <c r="N47" s="966"/>
      <c r="O47" s="966"/>
      <c r="P47" s="966"/>
      <c r="Q47" s="966"/>
      <c r="R47" s="966"/>
    </row>
    <row r="48" spans="2:18">
      <c r="B48" s="87" t="s">
        <v>70</v>
      </c>
      <c r="C48" s="88">
        <v>490783</v>
      </c>
      <c r="D48" s="88">
        <v>548205</v>
      </c>
      <c r="E48" s="88">
        <v>319387</v>
      </c>
      <c r="F48" s="88">
        <v>20021</v>
      </c>
      <c r="G48" s="88">
        <v>14700</v>
      </c>
      <c r="H48" s="88">
        <v>2298</v>
      </c>
      <c r="I48" s="88">
        <v>1395394</v>
      </c>
      <c r="K48" s="966"/>
      <c r="L48" s="966"/>
      <c r="M48" s="966"/>
      <c r="N48" s="966"/>
      <c r="O48" s="966"/>
      <c r="P48" s="966"/>
      <c r="Q48" s="966"/>
      <c r="R48" s="966"/>
    </row>
    <row r="49" spans="2:18">
      <c r="B49" s="91" t="s">
        <v>77</v>
      </c>
      <c r="C49" s="92">
        <v>494630</v>
      </c>
      <c r="D49" s="92">
        <v>547117</v>
      </c>
      <c r="E49" s="92">
        <v>317658</v>
      </c>
      <c r="F49" s="92">
        <v>20248</v>
      </c>
      <c r="G49" s="92">
        <v>14994</v>
      </c>
      <c r="H49" s="92">
        <v>2389</v>
      </c>
      <c r="I49" s="92">
        <v>1397036</v>
      </c>
      <c r="K49" s="967"/>
      <c r="L49" s="967"/>
      <c r="M49" s="967"/>
      <c r="N49" s="967"/>
      <c r="O49" s="967"/>
      <c r="P49" s="967"/>
      <c r="Q49" s="967"/>
      <c r="R49" s="966"/>
    </row>
    <row r="50" spans="2:18">
      <c r="B50" s="87" t="s">
        <v>78</v>
      </c>
      <c r="C50" s="88"/>
      <c r="D50" s="88"/>
      <c r="E50" s="88"/>
      <c r="F50" s="88"/>
      <c r="G50" s="88"/>
      <c r="H50" s="88"/>
      <c r="I50" s="88"/>
      <c r="K50" s="966"/>
      <c r="L50" s="966"/>
      <c r="M50" s="966"/>
      <c r="N50" s="966"/>
      <c r="O50" s="966"/>
      <c r="P50" s="966"/>
      <c r="Q50" s="966"/>
      <c r="R50" s="966"/>
    </row>
    <row r="51" spans="2:18">
      <c r="B51" s="87" t="s">
        <v>79</v>
      </c>
      <c r="C51" s="88"/>
      <c r="D51" s="88"/>
      <c r="E51" s="88"/>
      <c r="F51" s="88"/>
      <c r="G51" s="88"/>
      <c r="H51" s="88"/>
      <c r="I51" s="88"/>
      <c r="K51" s="966"/>
      <c r="L51" s="966"/>
      <c r="M51" s="966"/>
      <c r="N51" s="966"/>
      <c r="O51" s="966"/>
      <c r="P51" s="966"/>
      <c r="Q51" s="966"/>
      <c r="R51" s="966"/>
    </row>
    <row r="52" spans="2:18">
      <c r="B52" s="87" t="s">
        <v>80</v>
      </c>
      <c r="C52" s="88"/>
      <c r="D52" s="88"/>
      <c r="E52" s="88"/>
      <c r="F52" s="88"/>
      <c r="G52" s="88"/>
      <c r="H52" s="88"/>
      <c r="I52" s="88"/>
    </row>
    <row r="53" spans="2:18">
      <c r="B53" s="1061" t="s">
        <v>240</v>
      </c>
      <c r="C53" s="1062"/>
      <c r="D53" s="1062"/>
      <c r="E53" s="1062"/>
      <c r="F53" s="1062"/>
      <c r="G53" s="1062"/>
      <c r="H53" s="1062"/>
      <c r="I53" s="1062"/>
    </row>
  </sheetData>
  <mergeCells count="1">
    <mergeCell ref="B53:I53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U55"/>
  <sheetViews>
    <sheetView showGridLines="0" showRowColHeaders="0" zoomScaleNormal="100" workbookViewId="0">
      <pane ySplit="4" topLeftCell="A5" activePane="bottomLeft" state="frozen"/>
      <selection activeCell="L32" sqref="L32"/>
      <selection pane="bottomLeft" activeCell="R47" sqref="R47"/>
    </sheetView>
  </sheetViews>
  <sheetFormatPr baseColWidth="10" defaultColWidth="11.5703125" defaultRowHeight="15"/>
  <cols>
    <col min="1" max="1" width="3" style="28" customWidth="1"/>
    <col min="2" max="2" width="14.7109375" style="112" customWidth="1"/>
    <col min="3" max="8" width="12.5703125" style="97" customWidth="1"/>
    <col min="9" max="9" width="13.5703125" style="98" customWidth="1"/>
    <col min="10" max="16384" width="11.5703125" style="78"/>
  </cols>
  <sheetData>
    <row r="1" spans="1:9" s="9" customFormat="1" ht="21.2" customHeight="1">
      <c r="A1" s="28"/>
      <c r="B1" s="1063" t="s">
        <v>164</v>
      </c>
      <c r="C1" s="1063"/>
      <c r="D1" s="1063"/>
      <c r="E1" s="1063"/>
      <c r="F1" s="1063"/>
      <c r="G1" s="1063"/>
      <c r="H1" s="1063"/>
      <c r="I1" s="1063"/>
    </row>
    <row r="2" spans="1:9" s="9" customFormat="1" ht="16.5" customHeight="1">
      <c r="A2" s="28"/>
      <c r="B2" s="1064" t="s">
        <v>163</v>
      </c>
      <c r="C2" s="1064"/>
      <c r="D2" s="1064"/>
      <c r="E2" s="1064"/>
      <c r="F2" s="1064"/>
      <c r="G2" s="1064"/>
      <c r="H2" s="1064"/>
      <c r="I2" s="1064"/>
    </row>
    <row r="3" spans="1:9" s="9" customFormat="1" ht="2.1" customHeight="1">
      <c r="A3" s="28"/>
      <c r="B3" s="183"/>
      <c r="C3" s="96"/>
      <c r="D3" s="96"/>
      <c r="E3" s="96"/>
      <c r="F3" s="96"/>
      <c r="G3" s="96"/>
      <c r="H3" s="96"/>
      <c r="I3" s="96"/>
    </row>
    <row r="4" spans="1:9" ht="39.950000000000003" customHeight="1">
      <c r="B4" s="555" t="s">
        <v>616</v>
      </c>
      <c r="C4" s="553" t="s">
        <v>534</v>
      </c>
      <c r="D4" s="553" t="s">
        <v>158</v>
      </c>
      <c r="E4" s="553" t="s">
        <v>159</v>
      </c>
      <c r="F4" s="553" t="s">
        <v>160</v>
      </c>
      <c r="G4" s="553" t="s">
        <v>161</v>
      </c>
      <c r="H4" s="553" t="s">
        <v>162</v>
      </c>
      <c r="I4" s="553" t="s">
        <v>12</v>
      </c>
    </row>
    <row r="5" spans="1:9">
      <c r="B5" s="32">
        <v>2009</v>
      </c>
      <c r="C5" s="81">
        <v>4535</v>
      </c>
      <c r="D5" s="81">
        <v>4340</v>
      </c>
      <c r="E5" s="81">
        <v>2053</v>
      </c>
      <c r="F5" s="81">
        <v>52</v>
      </c>
      <c r="G5" s="81">
        <v>15</v>
      </c>
      <c r="H5" s="81">
        <v>4</v>
      </c>
      <c r="I5" s="82">
        <v>10999</v>
      </c>
    </row>
    <row r="6" spans="1:9">
      <c r="B6" s="29">
        <v>2010</v>
      </c>
      <c r="C6" s="81">
        <v>4505</v>
      </c>
      <c r="D6" s="81">
        <v>4232</v>
      </c>
      <c r="E6" s="81">
        <v>2001</v>
      </c>
      <c r="F6" s="81">
        <v>45</v>
      </c>
      <c r="G6" s="81">
        <v>16</v>
      </c>
      <c r="H6" s="81">
        <v>3</v>
      </c>
      <c r="I6" s="82">
        <v>10802</v>
      </c>
    </row>
    <row r="7" spans="1:9">
      <c r="B7" s="29">
        <v>2011</v>
      </c>
      <c r="C7" s="81">
        <v>4425</v>
      </c>
      <c r="D7" s="81">
        <v>4195</v>
      </c>
      <c r="E7" s="81">
        <v>1968</v>
      </c>
      <c r="F7" s="81">
        <v>37</v>
      </c>
      <c r="G7" s="81">
        <v>15</v>
      </c>
      <c r="H7" s="81">
        <v>2</v>
      </c>
      <c r="I7" s="82">
        <v>10642</v>
      </c>
    </row>
    <row r="8" spans="1:9">
      <c r="B8" s="29">
        <v>2012</v>
      </c>
      <c r="C8" s="81">
        <v>4492</v>
      </c>
      <c r="D8" s="81">
        <v>4121</v>
      </c>
      <c r="E8" s="81">
        <v>1977</v>
      </c>
      <c r="F8" s="81">
        <v>36</v>
      </c>
      <c r="G8" s="81">
        <v>17</v>
      </c>
      <c r="H8" s="81">
        <v>3</v>
      </c>
      <c r="I8" s="82">
        <v>10646</v>
      </c>
    </row>
    <row r="9" spans="1:9">
      <c r="B9" s="29">
        <v>2013</v>
      </c>
      <c r="C9" s="81">
        <v>4259</v>
      </c>
      <c r="D9" s="81">
        <v>4018</v>
      </c>
      <c r="E9" s="81">
        <v>1926</v>
      </c>
      <c r="F9" s="81">
        <v>46</v>
      </c>
      <c r="G9" s="81">
        <v>14</v>
      </c>
      <c r="H9" s="81">
        <v>3</v>
      </c>
      <c r="I9" s="82">
        <v>10266</v>
      </c>
    </row>
    <row r="10" spans="1:9">
      <c r="B10" s="29">
        <v>2014</v>
      </c>
      <c r="C10" s="81">
        <v>4326</v>
      </c>
      <c r="D10" s="81">
        <v>4079</v>
      </c>
      <c r="E10" s="81">
        <v>1949</v>
      </c>
      <c r="F10" s="81">
        <v>41</v>
      </c>
      <c r="G10" s="81">
        <v>17</v>
      </c>
      <c r="H10" s="81">
        <v>3</v>
      </c>
      <c r="I10" s="82">
        <v>10415</v>
      </c>
    </row>
    <row r="11" spans="1:9">
      <c r="B11" s="29">
        <v>2015</v>
      </c>
      <c r="C11" s="81">
        <v>4526</v>
      </c>
      <c r="D11" s="81">
        <v>4186</v>
      </c>
      <c r="E11" s="81">
        <v>1933</v>
      </c>
      <c r="F11" s="81">
        <v>43</v>
      </c>
      <c r="G11" s="81">
        <v>16</v>
      </c>
      <c r="H11" s="81">
        <v>3</v>
      </c>
      <c r="I11" s="82">
        <v>10707</v>
      </c>
    </row>
    <row r="12" spans="1:9">
      <c r="B12" s="29">
        <v>2016</v>
      </c>
      <c r="C12" s="81">
        <v>3280</v>
      </c>
      <c r="D12" s="81">
        <v>3695</v>
      </c>
      <c r="E12" s="81">
        <v>1989</v>
      </c>
      <c r="F12" s="81">
        <v>58</v>
      </c>
      <c r="G12" s="81">
        <v>24</v>
      </c>
      <c r="H12" s="81">
        <v>3</v>
      </c>
      <c r="I12" s="82">
        <v>9049</v>
      </c>
    </row>
    <row r="13" spans="1:9">
      <c r="B13" s="29">
        <v>2017</v>
      </c>
      <c r="C13" s="849">
        <v>3451</v>
      </c>
      <c r="D13" s="849">
        <v>3928</v>
      </c>
      <c r="E13" s="849">
        <v>1972</v>
      </c>
      <c r="F13" s="849">
        <v>65</v>
      </c>
      <c r="G13" s="849">
        <v>21</v>
      </c>
      <c r="H13" s="849">
        <v>3</v>
      </c>
      <c r="I13" s="850">
        <v>9440</v>
      </c>
    </row>
    <row r="14" spans="1:9">
      <c r="B14" s="86">
        <v>2018</v>
      </c>
      <c r="C14" s="84"/>
      <c r="D14" s="84"/>
      <c r="E14" s="84"/>
      <c r="F14" s="84"/>
      <c r="G14" s="84"/>
      <c r="H14" s="84"/>
      <c r="I14" s="85"/>
    </row>
    <row r="15" spans="1:9">
      <c r="B15" s="184" t="s">
        <v>9</v>
      </c>
      <c r="C15" s="88">
        <v>3138</v>
      </c>
      <c r="D15" s="88">
        <v>3485</v>
      </c>
      <c r="E15" s="88">
        <v>1610</v>
      </c>
      <c r="F15" s="88">
        <v>60</v>
      </c>
      <c r="G15" s="88">
        <v>21</v>
      </c>
      <c r="H15" s="88">
        <v>3</v>
      </c>
      <c r="I15" s="88">
        <v>8317</v>
      </c>
    </row>
    <row r="16" spans="1:9">
      <c r="B16" s="184" t="s">
        <v>10</v>
      </c>
      <c r="C16" s="88">
        <v>3178</v>
      </c>
      <c r="D16" s="88">
        <v>3374</v>
      </c>
      <c r="E16" s="88">
        <v>1683</v>
      </c>
      <c r="F16" s="88">
        <v>66</v>
      </c>
      <c r="G16" s="88">
        <v>22</v>
      </c>
      <c r="H16" s="88">
        <v>3</v>
      </c>
      <c r="I16" s="88">
        <v>8326</v>
      </c>
    </row>
    <row r="17" spans="2:9">
      <c r="B17" s="185" t="s">
        <v>65</v>
      </c>
      <c r="C17" s="90">
        <v>3185</v>
      </c>
      <c r="D17" s="90">
        <v>3585</v>
      </c>
      <c r="E17" s="90">
        <v>1853</v>
      </c>
      <c r="F17" s="90">
        <v>65</v>
      </c>
      <c r="G17" s="90">
        <v>22</v>
      </c>
      <c r="H17" s="90">
        <v>3</v>
      </c>
      <c r="I17" s="90">
        <v>8713</v>
      </c>
    </row>
    <row r="18" spans="2:9">
      <c r="B18" s="184" t="s">
        <v>66</v>
      </c>
      <c r="C18" s="88">
        <v>3102</v>
      </c>
      <c r="D18" s="88">
        <v>3566</v>
      </c>
      <c r="E18" s="88">
        <v>1901</v>
      </c>
      <c r="F18" s="88">
        <v>68</v>
      </c>
      <c r="G18" s="88">
        <v>21</v>
      </c>
      <c r="H18" s="88">
        <v>3</v>
      </c>
      <c r="I18" s="88">
        <v>8661</v>
      </c>
    </row>
    <row r="19" spans="2:9">
      <c r="B19" s="184" t="s">
        <v>67</v>
      </c>
      <c r="C19" s="88">
        <v>3132</v>
      </c>
      <c r="D19" s="88">
        <v>3557</v>
      </c>
      <c r="E19" s="88">
        <v>1994</v>
      </c>
      <c r="F19" s="88">
        <v>73</v>
      </c>
      <c r="G19" s="88">
        <v>19</v>
      </c>
      <c r="H19" s="88">
        <v>3</v>
      </c>
      <c r="I19" s="88">
        <v>8778</v>
      </c>
    </row>
    <row r="20" spans="2:9">
      <c r="B20" s="184" t="s">
        <v>68</v>
      </c>
      <c r="C20" s="88">
        <v>3283</v>
      </c>
      <c r="D20" s="88">
        <v>3819</v>
      </c>
      <c r="E20" s="88">
        <v>2071</v>
      </c>
      <c r="F20" s="88">
        <v>78</v>
      </c>
      <c r="G20" s="88">
        <v>21</v>
      </c>
      <c r="H20" s="88">
        <v>3</v>
      </c>
      <c r="I20" s="88">
        <v>9275</v>
      </c>
    </row>
    <row r="21" spans="2:9">
      <c r="B21" s="184" t="s">
        <v>69</v>
      </c>
      <c r="C21" s="88">
        <v>3414</v>
      </c>
      <c r="D21" s="88">
        <v>3922</v>
      </c>
      <c r="E21" s="88">
        <v>2088</v>
      </c>
      <c r="F21" s="88">
        <v>71</v>
      </c>
      <c r="G21" s="88">
        <v>24</v>
      </c>
      <c r="H21" s="88">
        <v>3</v>
      </c>
      <c r="I21" s="88">
        <v>9522</v>
      </c>
    </row>
    <row r="22" spans="2:9">
      <c r="B22" s="184" t="s">
        <v>70</v>
      </c>
      <c r="C22" s="88">
        <v>3418</v>
      </c>
      <c r="D22" s="88">
        <v>3827</v>
      </c>
      <c r="E22" s="88">
        <v>2046</v>
      </c>
      <c r="F22" s="88">
        <v>70</v>
      </c>
      <c r="G22" s="88">
        <v>23</v>
      </c>
      <c r="H22" s="88">
        <v>3</v>
      </c>
      <c r="I22" s="88">
        <v>9387</v>
      </c>
    </row>
    <row r="23" spans="2:9">
      <c r="B23" s="186" t="s">
        <v>77</v>
      </c>
      <c r="C23" s="92">
        <v>3513</v>
      </c>
      <c r="D23" s="92">
        <v>3724</v>
      </c>
      <c r="E23" s="92">
        <v>1967</v>
      </c>
      <c r="F23" s="92">
        <v>63</v>
      </c>
      <c r="G23" s="92">
        <v>24</v>
      </c>
      <c r="H23" s="92">
        <v>3</v>
      </c>
      <c r="I23" s="92">
        <v>9294</v>
      </c>
    </row>
    <row r="24" spans="2:9">
      <c r="B24" s="184" t="s">
        <v>78</v>
      </c>
      <c r="C24" s="88">
        <v>3329</v>
      </c>
      <c r="D24" s="88">
        <v>3631</v>
      </c>
      <c r="E24" s="88">
        <v>1848</v>
      </c>
      <c r="F24" s="88">
        <v>67</v>
      </c>
      <c r="G24" s="88">
        <v>20</v>
      </c>
      <c r="H24" s="88">
        <v>3</v>
      </c>
      <c r="I24" s="88">
        <v>8898</v>
      </c>
    </row>
    <row r="25" spans="2:9">
      <c r="B25" s="184" t="s">
        <v>79</v>
      </c>
      <c r="C25" s="88">
        <v>3381</v>
      </c>
      <c r="D25" s="88">
        <v>3715</v>
      </c>
      <c r="E25" s="88">
        <v>1716</v>
      </c>
      <c r="F25" s="88">
        <v>66</v>
      </c>
      <c r="G25" s="88">
        <v>21</v>
      </c>
      <c r="H25" s="88">
        <v>3</v>
      </c>
      <c r="I25" s="88">
        <v>8902</v>
      </c>
    </row>
    <row r="26" spans="2:9">
      <c r="B26" s="184" t="s">
        <v>80</v>
      </c>
      <c r="C26" s="88">
        <v>3367</v>
      </c>
      <c r="D26" s="88">
        <v>3646</v>
      </c>
      <c r="E26" s="88">
        <v>1474</v>
      </c>
      <c r="F26" s="88">
        <v>65</v>
      </c>
      <c r="G26" s="88">
        <v>26</v>
      </c>
      <c r="H26" s="88">
        <v>3</v>
      </c>
      <c r="I26" s="88">
        <v>8581</v>
      </c>
    </row>
    <row r="27" spans="2:9">
      <c r="B27" s="93">
        <v>2019</v>
      </c>
      <c r="C27" s="94"/>
      <c r="D27" s="94"/>
      <c r="E27" s="94"/>
      <c r="F27" s="94"/>
      <c r="G27" s="94"/>
      <c r="H27" s="94"/>
      <c r="I27" s="94"/>
    </row>
    <row r="28" spans="2:9">
      <c r="B28" s="184" t="s">
        <v>9</v>
      </c>
      <c r="C28" s="88">
        <v>3190</v>
      </c>
      <c r="D28" s="88">
        <v>3415</v>
      </c>
      <c r="E28" s="88">
        <v>1577</v>
      </c>
      <c r="F28" s="88">
        <v>67</v>
      </c>
      <c r="G28" s="88">
        <v>22</v>
      </c>
      <c r="H28" s="88">
        <v>3</v>
      </c>
      <c r="I28" s="88">
        <v>8274</v>
      </c>
    </row>
    <row r="29" spans="2:9">
      <c r="B29" s="184" t="s">
        <v>10</v>
      </c>
      <c r="C29" s="88">
        <v>3171</v>
      </c>
      <c r="D29" s="88">
        <v>3448</v>
      </c>
      <c r="E29" s="88">
        <v>1704</v>
      </c>
      <c r="F29" s="88">
        <v>71</v>
      </c>
      <c r="G29" s="88">
        <v>22</v>
      </c>
      <c r="H29" s="88">
        <v>3</v>
      </c>
      <c r="I29" s="88">
        <v>8419</v>
      </c>
    </row>
    <row r="30" spans="2:9">
      <c r="B30" s="185" t="s">
        <v>65</v>
      </c>
      <c r="C30" s="90">
        <v>3142</v>
      </c>
      <c r="D30" s="90">
        <v>3647</v>
      </c>
      <c r="E30" s="90">
        <v>1809</v>
      </c>
      <c r="F30" s="90">
        <v>74</v>
      </c>
      <c r="G30" s="90">
        <v>21</v>
      </c>
      <c r="H30" s="90">
        <v>3</v>
      </c>
      <c r="I30" s="90">
        <v>8696</v>
      </c>
    </row>
    <row r="31" spans="2:9">
      <c r="B31" s="184" t="s">
        <v>66</v>
      </c>
      <c r="C31" s="88">
        <v>3186</v>
      </c>
      <c r="D31" s="88">
        <v>3509</v>
      </c>
      <c r="E31" s="88">
        <v>1870</v>
      </c>
      <c r="F31" s="88">
        <v>77</v>
      </c>
      <c r="G31" s="88">
        <v>21</v>
      </c>
      <c r="H31" s="88">
        <v>3</v>
      </c>
      <c r="I31" s="88">
        <v>8666</v>
      </c>
    </row>
    <row r="32" spans="2:9">
      <c r="B32" s="184" t="s">
        <v>67</v>
      </c>
      <c r="C32" s="88">
        <v>3174</v>
      </c>
      <c r="D32" s="88">
        <v>3513</v>
      </c>
      <c r="E32" s="88">
        <v>1939</v>
      </c>
      <c r="F32" s="88">
        <v>76</v>
      </c>
      <c r="G32" s="88">
        <v>21</v>
      </c>
      <c r="H32" s="88">
        <v>3</v>
      </c>
      <c r="I32" s="88">
        <v>8726</v>
      </c>
    </row>
    <row r="33" spans="2:9">
      <c r="B33" s="184" t="s">
        <v>68</v>
      </c>
      <c r="C33" s="88">
        <v>3294</v>
      </c>
      <c r="D33" s="88">
        <v>3823</v>
      </c>
      <c r="E33" s="88">
        <v>2036</v>
      </c>
      <c r="F33" s="88">
        <v>79</v>
      </c>
      <c r="G33" s="88">
        <v>21</v>
      </c>
      <c r="H33" s="88">
        <v>3</v>
      </c>
      <c r="I33" s="88">
        <v>9256</v>
      </c>
    </row>
    <row r="34" spans="2:9">
      <c r="B34" s="184" t="s">
        <v>69</v>
      </c>
      <c r="C34" s="88">
        <v>3326</v>
      </c>
      <c r="D34" s="88">
        <v>4022</v>
      </c>
      <c r="E34" s="88">
        <v>2081</v>
      </c>
      <c r="F34" s="88">
        <v>82</v>
      </c>
      <c r="G34" s="88">
        <v>24</v>
      </c>
      <c r="H34" s="88">
        <v>3</v>
      </c>
      <c r="I34" s="88">
        <v>9538</v>
      </c>
    </row>
    <row r="35" spans="2:9">
      <c r="B35" s="184" t="s">
        <v>70</v>
      </c>
      <c r="C35" s="88">
        <v>3284</v>
      </c>
      <c r="D35" s="88">
        <v>3989</v>
      </c>
      <c r="E35" s="88">
        <v>2060</v>
      </c>
      <c r="F35" s="88">
        <v>76</v>
      </c>
      <c r="G35" s="88">
        <v>22</v>
      </c>
      <c r="H35" s="88">
        <v>3</v>
      </c>
      <c r="I35" s="88">
        <v>9434</v>
      </c>
    </row>
    <row r="36" spans="2:9">
      <c r="B36" s="186" t="s">
        <v>77</v>
      </c>
      <c r="C36" s="92">
        <v>3321</v>
      </c>
      <c r="D36" s="92">
        <v>3795</v>
      </c>
      <c r="E36" s="92">
        <v>1912</v>
      </c>
      <c r="F36" s="92">
        <v>72</v>
      </c>
      <c r="G36" s="92">
        <v>23</v>
      </c>
      <c r="H36" s="92">
        <v>3</v>
      </c>
      <c r="I36" s="92">
        <v>9126</v>
      </c>
    </row>
    <row r="37" spans="2:9">
      <c r="B37" s="184" t="s">
        <v>78</v>
      </c>
      <c r="C37" s="88">
        <v>3288</v>
      </c>
      <c r="D37" s="88">
        <v>3538</v>
      </c>
      <c r="E37" s="88">
        <v>1819</v>
      </c>
      <c r="F37" s="88">
        <v>71</v>
      </c>
      <c r="G37" s="88">
        <v>21</v>
      </c>
      <c r="H37" s="88">
        <v>3</v>
      </c>
      <c r="I37" s="88">
        <v>8740</v>
      </c>
    </row>
    <row r="38" spans="2:9">
      <c r="B38" s="184" t="s">
        <v>79</v>
      </c>
      <c r="C38" s="88">
        <v>3276</v>
      </c>
      <c r="D38" s="88">
        <v>3716</v>
      </c>
      <c r="E38" s="88">
        <v>1712</v>
      </c>
      <c r="F38" s="88">
        <v>71</v>
      </c>
      <c r="G38" s="88">
        <v>23</v>
      </c>
      <c r="H38" s="88">
        <v>3</v>
      </c>
      <c r="I38" s="88">
        <v>8801</v>
      </c>
    </row>
    <row r="39" spans="2:9">
      <c r="B39" s="184" t="s">
        <v>80</v>
      </c>
      <c r="C39" s="88">
        <v>3180</v>
      </c>
      <c r="D39" s="88">
        <v>3669</v>
      </c>
      <c r="E39" s="88">
        <v>1429</v>
      </c>
      <c r="F39" s="88">
        <v>65</v>
      </c>
      <c r="G39" s="88">
        <v>25</v>
      </c>
      <c r="H39" s="88">
        <v>3</v>
      </c>
      <c r="I39" s="88">
        <v>8371</v>
      </c>
    </row>
    <row r="40" spans="2:9">
      <c r="B40" s="93">
        <v>2020</v>
      </c>
      <c r="C40" s="94"/>
      <c r="D40" s="94"/>
      <c r="E40" s="94"/>
      <c r="F40" s="94"/>
      <c r="G40" s="94"/>
      <c r="H40" s="94"/>
      <c r="I40" s="94"/>
    </row>
    <row r="41" spans="2:9">
      <c r="B41" s="184" t="s">
        <v>9</v>
      </c>
      <c r="C41" s="88">
        <v>3081</v>
      </c>
      <c r="D41" s="88">
        <v>3421</v>
      </c>
      <c r="E41" s="88">
        <v>1583</v>
      </c>
      <c r="F41" s="88">
        <v>60</v>
      </c>
      <c r="G41" s="88">
        <v>23</v>
      </c>
      <c r="H41" s="88">
        <v>3</v>
      </c>
      <c r="I41" s="88">
        <v>8171</v>
      </c>
    </row>
    <row r="42" spans="2:9">
      <c r="B42" s="184" t="s">
        <v>10</v>
      </c>
      <c r="C42" s="88">
        <v>3128</v>
      </c>
      <c r="D42" s="88">
        <v>3422</v>
      </c>
      <c r="E42" s="88">
        <v>1702</v>
      </c>
      <c r="F42" s="88">
        <v>68</v>
      </c>
      <c r="G42" s="88">
        <v>22</v>
      </c>
      <c r="H42" s="88">
        <v>3</v>
      </c>
      <c r="I42" s="88">
        <v>8345</v>
      </c>
    </row>
    <row r="43" spans="2:9">
      <c r="B43" s="185" t="s">
        <v>65</v>
      </c>
      <c r="C43" s="90">
        <v>2969</v>
      </c>
      <c r="D43" s="90">
        <v>3328</v>
      </c>
      <c r="E43" s="90">
        <v>1683</v>
      </c>
      <c r="F43" s="90">
        <v>56</v>
      </c>
      <c r="G43" s="90">
        <v>21</v>
      </c>
      <c r="H43" s="90">
        <v>3</v>
      </c>
      <c r="I43" s="90">
        <v>8060</v>
      </c>
    </row>
    <row r="44" spans="2:9">
      <c r="B44" s="184" t="s">
        <v>66</v>
      </c>
      <c r="C44" s="88">
        <v>2914</v>
      </c>
      <c r="D44" s="88">
        <v>3275</v>
      </c>
      <c r="E44" s="88">
        <v>1751</v>
      </c>
      <c r="F44" s="88">
        <v>54</v>
      </c>
      <c r="G44" s="88">
        <v>20</v>
      </c>
      <c r="H44" s="88">
        <v>3</v>
      </c>
      <c r="I44" s="88">
        <v>8017</v>
      </c>
    </row>
    <row r="45" spans="2:9">
      <c r="B45" s="184" t="s">
        <v>67</v>
      </c>
      <c r="C45" s="88">
        <v>3015</v>
      </c>
      <c r="D45" s="88">
        <v>3369</v>
      </c>
      <c r="E45" s="88">
        <v>1801</v>
      </c>
      <c r="F45" s="88">
        <v>58</v>
      </c>
      <c r="G45" s="88">
        <v>20</v>
      </c>
      <c r="H45" s="88">
        <v>3</v>
      </c>
      <c r="I45" s="88">
        <v>8266</v>
      </c>
    </row>
    <row r="46" spans="2:9">
      <c r="B46" s="184" t="s">
        <v>68</v>
      </c>
      <c r="C46" s="88">
        <v>3071</v>
      </c>
      <c r="D46" s="88">
        <v>3531</v>
      </c>
      <c r="E46" s="88">
        <v>1872</v>
      </c>
      <c r="F46" s="88">
        <v>66</v>
      </c>
      <c r="G46" s="88">
        <v>19</v>
      </c>
      <c r="H46" s="88">
        <v>3</v>
      </c>
      <c r="I46" s="88">
        <v>8562</v>
      </c>
    </row>
    <row r="47" spans="2:9">
      <c r="B47" s="184" t="s">
        <v>69</v>
      </c>
      <c r="C47" s="88">
        <v>3267</v>
      </c>
      <c r="D47" s="88">
        <v>3834</v>
      </c>
      <c r="E47" s="88">
        <v>1945</v>
      </c>
      <c r="F47" s="88">
        <v>65</v>
      </c>
      <c r="G47" s="88">
        <v>18</v>
      </c>
      <c r="H47" s="88">
        <v>3</v>
      </c>
      <c r="I47" s="88">
        <v>9132</v>
      </c>
    </row>
    <row r="48" spans="2:9">
      <c r="B48" s="184" t="s">
        <v>70</v>
      </c>
      <c r="C48" s="88">
        <v>3227</v>
      </c>
      <c r="D48" s="88">
        <v>3713</v>
      </c>
      <c r="E48" s="88">
        <v>1895</v>
      </c>
      <c r="F48" s="88">
        <v>63</v>
      </c>
      <c r="G48" s="88">
        <v>19</v>
      </c>
      <c r="H48" s="88">
        <v>3</v>
      </c>
      <c r="I48" s="88">
        <v>8920</v>
      </c>
    </row>
    <row r="49" spans="2:21">
      <c r="B49" s="186" t="s">
        <v>77</v>
      </c>
      <c r="C49" s="92">
        <v>3277</v>
      </c>
      <c r="D49" s="92">
        <v>3496</v>
      </c>
      <c r="E49" s="92">
        <v>1825</v>
      </c>
      <c r="F49" s="92">
        <v>63</v>
      </c>
      <c r="G49" s="92">
        <v>18</v>
      </c>
      <c r="H49" s="92">
        <v>3</v>
      </c>
      <c r="I49" s="92">
        <v>8682</v>
      </c>
    </row>
    <row r="50" spans="2:21">
      <c r="B50" s="184" t="s">
        <v>78</v>
      </c>
      <c r="C50" s="88"/>
      <c r="D50" s="88"/>
      <c r="E50" s="88"/>
      <c r="F50" s="88"/>
      <c r="G50" s="88"/>
      <c r="H50" s="88"/>
      <c r="I50" s="88"/>
    </row>
    <row r="51" spans="2:21">
      <c r="B51" s="184" t="s">
        <v>79</v>
      </c>
      <c r="C51" s="88"/>
      <c r="D51" s="88"/>
      <c r="E51" s="88"/>
      <c r="F51" s="88"/>
      <c r="G51" s="88"/>
      <c r="H51" s="88"/>
      <c r="I51" s="88"/>
      <c r="K51" s="966"/>
      <c r="L51" s="966"/>
      <c r="M51" s="966"/>
      <c r="N51" s="966"/>
      <c r="O51" s="966"/>
      <c r="P51" s="966"/>
      <c r="Q51" s="966"/>
      <c r="R51" s="966"/>
      <c r="S51" s="966"/>
      <c r="T51" s="966"/>
      <c r="U51" s="966"/>
    </row>
    <row r="52" spans="2:21">
      <c r="B52" s="184" t="s">
        <v>80</v>
      </c>
      <c r="C52" s="88"/>
      <c r="D52" s="88"/>
      <c r="E52" s="88"/>
      <c r="F52" s="88"/>
      <c r="G52" s="88"/>
      <c r="H52" s="88"/>
      <c r="I52" s="88"/>
      <c r="K52" s="966"/>
      <c r="L52" s="966"/>
      <c r="M52" s="966"/>
      <c r="N52" s="966"/>
      <c r="O52" s="966"/>
      <c r="P52" s="966"/>
      <c r="Q52" s="966"/>
      <c r="R52" s="966"/>
      <c r="S52" s="966"/>
      <c r="T52" s="966"/>
      <c r="U52" s="966"/>
    </row>
    <row r="53" spans="2:21">
      <c r="K53" s="968"/>
      <c r="L53" s="968"/>
      <c r="M53" s="968"/>
      <c r="N53" s="968"/>
      <c r="O53" s="968"/>
      <c r="P53" s="968"/>
      <c r="Q53" s="968"/>
      <c r="R53" s="966"/>
      <c r="S53" s="966"/>
      <c r="T53" s="966"/>
      <c r="U53" s="966"/>
    </row>
    <row r="54" spans="2:21">
      <c r="K54" s="966"/>
      <c r="L54" s="966"/>
      <c r="M54" s="966"/>
      <c r="N54" s="966"/>
      <c r="O54" s="966"/>
      <c r="P54" s="966"/>
      <c r="Q54" s="966"/>
      <c r="R54" s="966"/>
      <c r="S54" s="966"/>
      <c r="T54" s="966"/>
      <c r="U54" s="966"/>
    </row>
    <row r="55" spans="2:21">
      <c r="K55" s="966"/>
      <c r="L55" s="966"/>
      <c r="M55" s="966"/>
      <c r="N55" s="966"/>
      <c r="O55" s="966"/>
      <c r="P55" s="966"/>
      <c r="Q55" s="966"/>
      <c r="R55" s="966"/>
      <c r="S55" s="966"/>
      <c r="T55" s="966"/>
      <c r="U55" s="966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63</vt:i4>
      </vt:variant>
    </vt:vector>
  </HeadingPairs>
  <TitlesOfParts>
    <vt:vector size="100" baseType="lpstr">
      <vt:lpstr>Portada</vt:lpstr>
      <vt:lpstr>Resumen</vt:lpstr>
      <vt:lpstr>Índice</vt:lpstr>
      <vt:lpstr>Informe afiliados medios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Graficos media y variación</vt:lpstr>
      <vt:lpstr>Provincias y CCAA</vt:lpstr>
      <vt:lpstr>Prov y CCAA -R.General</vt:lpstr>
      <vt:lpstr>Prov y CCAA -Variación</vt:lpstr>
      <vt:lpstr>Último día mes Provincias-CCAA</vt:lpstr>
      <vt:lpstr>Afiliación diaria 2020</vt:lpstr>
      <vt:lpstr>COVID-19 Variación diaria</vt:lpstr>
      <vt:lpstr>COVID-19 Totales y Género</vt:lpstr>
      <vt:lpstr>COVID-19 Regim. y Tipo contrato</vt:lpstr>
      <vt:lpstr>COVID-19 Sectores y Actividades</vt:lpstr>
      <vt:lpstr>ERTE por Provincias y CCAA</vt:lpstr>
      <vt:lpstr>ERTE por Sectores de Actividad</vt:lpstr>
      <vt:lpstr>Prestaciones para autónomos</vt:lpstr>
      <vt:lpstr>'Adm. Públicas'!Área_de_impresión</vt:lpstr>
      <vt:lpstr>'Afiliación diaria 2020'!Área_de_impresión</vt:lpstr>
      <vt:lpstr>'Convenios Especiales'!Área_de_impresión</vt:lpstr>
      <vt:lpstr>'COVID-19 Regim. y Tipo contrato'!Área_de_impresión</vt:lpstr>
      <vt:lpstr>'COVID-19 Sectores y Actividades'!Área_de_impresión</vt:lpstr>
      <vt:lpstr>'COVID-19 Totales y Género'!Área_de_impresión</vt:lpstr>
      <vt:lpstr>'COVID-19 Variación diaria'!Área_de_impresión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'Informe afiliados medios'!Área_de_impresión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'Convenios Especiales'!Print_Area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GALLEGO SANCHEZ, ANGEL</cp:lastModifiedBy>
  <cp:lastPrinted>2020-10-30T11:41:01Z</cp:lastPrinted>
  <dcterms:created xsi:type="dcterms:W3CDTF">1999-02-04T10:57:31Z</dcterms:created>
  <dcterms:modified xsi:type="dcterms:W3CDTF">2020-11-16T13:02:48Z</dcterms:modified>
</cp:coreProperties>
</file>